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LINCOLNSHIRE SHOW FILES\Show Master Files\Trade\2020\Application Forms\New Stands 2020\"/>
    </mc:Choice>
  </mc:AlternateContent>
  <xr:revisionPtr revIDLastSave="0" documentId="13_ncr:1_{35DFAB2C-1676-4FC5-895B-ED838D7C8862}" xr6:coauthVersionLast="45" xr6:coauthVersionMax="45" xr10:uidLastSave="{00000000-0000-0000-0000-000000000000}"/>
  <workbookProtection workbookAlgorithmName="SHA-512" workbookHashValue="KlcHq7ceNzah3cyOXDAujPGIpCfyr2GXjcxzLsFrqEN7yvMNWefw7Bl4UIscYUFzj+KJ5aBxPs3yaKWvkyl/vA==" workbookSaltValue="r1IEdowM7K6zWu8RImuhhA==" workbookSpinCount="100000" lockStructure="1"/>
  <bookViews>
    <workbookView xWindow="-120" yWindow="-120" windowWidth="29040" windowHeight="15840" xr2:uid="{C70822BF-7284-4834-BC52-4057C4FC9A0E}"/>
  </bookViews>
  <sheets>
    <sheet name="Trade Stand Application Form" sheetId="1" r:id="rId1"/>
    <sheet name="Trade Stand Prices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9" i="1" l="1"/>
  <c r="K100" i="1" s="1"/>
  <c r="H78" i="1"/>
  <c r="H79" i="1"/>
  <c r="F79" i="1"/>
  <c r="F78" i="1"/>
  <c r="F77" i="1"/>
  <c r="F72" i="1"/>
  <c r="F71" i="1"/>
  <c r="D77" i="1"/>
  <c r="H77" i="1" s="1"/>
  <c r="D76" i="1"/>
  <c r="F76" i="1" s="1"/>
  <c r="D75" i="1"/>
  <c r="H75" i="1" s="1"/>
  <c r="D74" i="1"/>
  <c r="F74" i="1" s="1"/>
  <c r="D73" i="1"/>
  <c r="H73" i="1" s="1"/>
  <c r="D72" i="1"/>
  <c r="H72" i="1" s="1"/>
  <c r="D71" i="1"/>
  <c r="H71" i="1" s="1"/>
  <c r="K94" i="1"/>
  <c r="K92" i="1"/>
  <c r="K90" i="1"/>
  <c r="K88" i="1"/>
  <c r="K86" i="1"/>
  <c r="K84" i="1"/>
  <c r="K82" i="1"/>
  <c r="K79" i="1" l="1"/>
  <c r="H76" i="1"/>
  <c r="K76" i="1" s="1"/>
  <c r="F75" i="1"/>
  <c r="K75" i="1" s="1"/>
  <c r="H74" i="1"/>
  <c r="K74" i="1" s="1"/>
  <c r="F73" i="1"/>
  <c r="K73" i="1" s="1"/>
  <c r="K71" i="1"/>
  <c r="K72" i="1"/>
  <c r="K77" i="1"/>
  <c r="K78" i="1"/>
  <c r="K96" i="1" l="1"/>
  <c r="K97" i="1" s="1"/>
  <c r="K98" i="1" l="1"/>
  <c r="K10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Aimee Chamberlin</author>
  </authors>
  <commentList>
    <comment ref="B78" authorId="0" shapeId="0" xr:uid="{3F24E948-CE48-4AD9-8CF8-42CA47CF9DB2}">
      <text>
        <r>
          <rPr>
            <sz val="9"/>
            <color indexed="81"/>
            <rFont val="Tahoma"/>
            <family val="2"/>
          </rPr>
          <t>Please insert your frontage x depth.
Ie. Xm frontage x Ym depth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8" authorId="0" shapeId="0" xr:uid="{F0ECD4A7-00C3-4B45-9425-9B785BA0186F}">
      <text>
        <r>
          <rPr>
            <sz val="9"/>
            <color indexed="81"/>
            <rFont val="Tahoma"/>
            <family val="2"/>
          </rPr>
          <t xml:space="preserve">Please insert your site fee as confirmed by the Trade Team at the Lincolnshire Show.
</t>
        </r>
      </text>
    </comment>
    <comment ref="B79" authorId="0" shapeId="0" xr:uid="{BCD9B5B3-B5DA-4FC3-9DF5-97287D5A17D5}">
      <text>
        <r>
          <rPr>
            <sz val="9"/>
            <color indexed="81"/>
            <rFont val="Tahoma"/>
            <family val="2"/>
          </rPr>
          <t>Please insert your frontage x depth.
Ie. Xm frontage x Ym depth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9" authorId="0" shapeId="0" xr:uid="{BAA1BDAC-4B4D-4DCF-9984-C95A3773B6B7}">
      <text>
        <r>
          <rPr>
            <sz val="9"/>
            <color indexed="81"/>
            <rFont val="Tahoma"/>
            <family val="2"/>
          </rPr>
          <t xml:space="preserve">Please insert your site fee as confirmed by the Trade Team at the Lincolnshire Show.
</t>
        </r>
      </text>
    </comment>
    <comment ref="D101" authorId="0" shapeId="0" xr:uid="{492B2BAC-122E-40E4-AB91-B712000C334C}">
      <text>
        <r>
          <rPr>
            <sz val="9"/>
            <color indexed="81"/>
            <rFont val="Tahoma"/>
            <family val="2"/>
          </rPr>
          <t xml:space="preserve">Please insert your membership number. Contact the office on 01522 522900 if not known.
</t>
        </r>
      </text>
    </comment>
  </commentList>
</comments>
</file>

<file path=xl/sharedStrings.xml><?xml version="1.0" encoding="utf-8"?>
<sst xmlns="http://schemas.openxmlformats.org/spreadsheetml/2006/main" count="223" uniqueCount="186">
  <si>
    <t>Email: trade@lincolnshireshowground.co.uk Tel: 01522 522900</t>
  </si>
  <si>
    <t>136th LINCOLNSHIRE SHOW - 24th and 25th June 2020</t>
  </si>
  <si>
    <t>Did you have a Trade Stand at the 2019 Lincolnshire Show?</t>
  </si>
  <si>
    <t>If YES, would you like the same location in 2020?</t>
  </si>
  <si>
    <t>*If NO, please detail changes wishing to be made:</t>
  </si>
  <si>
    <t>Company Address Details</t>
  </si>
  <si>
    <t>Company / Trade Name</t>
  </si>
  <si>
    <t>Address Line 1</t>
  </si>
  <si>
    <t>Town</t>
  </si>
  <si>
    <t>Postcode</t>
  </si>
  <si>
    <t>Address Line 2</t>
  </si>
  <si>
    <t>Address Line 3</t>
  </si>
  <si>
    <t xml:space="preserve">Telephone </t>
  </si>
  <si>
    <t>Fax</t>
  </si>
  <si>
    <t>E-mail</t>
  </si>
  <si>
    <t>Website</t>
  </si>
  <si>
    <t>Correspondence Details</t>
  </si>
  <si>
    <t>(Tickets, Passes and General Correspondence will be sent to this address)</t>
  </si>
  <si>
    <t>Contact Name</t>
  </si>
  <si>
    <t>Address</t>
  </si>
  <si>
    <t>Name</t>
  </si>
  <si>
    <t>Telephone</t>
  </si>
  <si>
    <t>Electricity</t>
  </si>
  <si>
    <t>Water</t>
  </si>
  <si>
    <t>Are you enclosing the separate form for additional grass cutting? Payable overleaf.</t>
  </si>
  <si>
    <t>Marketing Opportunities - Please tick if you would like us to contact you regarding these:</t>
  </si>
  <si>
    <t>APPLICATION FOR A TRADE STAND</t>
  </si>
  <si>
    <t>Category</t>
  </si>
  <si>
    <t>Size</t>
  </si>
  <si>
    <t>Site Fee</t>
  </si>
  <si>
    <t>Exc VAT</t>
  </si>
  <si>
    <t>Agricultural Machinery</t>
  </si>
  <si>
    <t>Agricultural Allied</t>
  </si>
  <si>
    <t>Financial &amp; Professional</t>
  </si>
  <si>
    <t>Motor Vehicles</t>
  </si>
  <si>
    <t>Horticulture</t>
  </si>
  <si>
    <t>Registered Charities</t>
  </si>
  <si>
    <t>All Other</t>
  </si>
  <si>
    <t>a. 9m Frontage x 18m Depth</t>
  </si>
  <si>
    <t>b. 12m Frontage x 18m Depth</t>
  </si>
  <si>
    <t>c. 18m Frontage x 18m Depth</t>
  </si>
  <si>
    <t>d. 9m Frontage x 36m Depth</t>
  </si>
  <si>
    <t>e. 12m Frontage x 36m Depth</t>
  </si>
  <si>
    <t>f. 18m Frontage x 36m Depth</t>
  </si>
  <si>
    <t>g. 24m Frontage x 36m Depth</t>
  </si>
  <si>
    <t>i. 36m Frontage x 36m Depth</t>
  </si>
  <si>
    <t>i. 12m Frontage x 36m Depth</t>
  </si>
  <si>
    <t>j. 18m Frontage x 36m Depth</t>
  </si>
  <si>
    <t>k. 24m Frontage x 36m Depth</t>
  </si>
  <si>
    <t>m. 36m Frontage x 36m Depth</t>
  </si>
  <si>
    <t>d. 9m Frontage x 27m Depth</t>
  </si>
  <si>
    <t>e. 12m Frontage x 27m Depth</t>
  </si>
  <si>
    <t>f. 18m Frontage x 27m Depth</t>
  </si>
  <si>
    <t>g. 24m Frontage x 27m Depth</t>
  </si>
  <si>
    <t>h. 9m Frontage x 36m Depth</t>
  </si>
  <si>
    <t>b. 9m Frontage x 9m Depth</t>
  </si>
  <si>
    <t>a. 6m Frontage x 9m Depth</t>
  </si>
  <si>
    <t>c. 12m Frontage x 9m Depth</t>
  </si>
  <si>
    <t>d. 15m Frontage x 9m Depth</t>
  </si>
  <si>
    <t>e. 18m Frontage x 9m Depth</t>
  </si>
  <si>
    <t>f. 6m Frontage x 18m Depth</t>
  </si>
  <si>
    <t>h. 12m Frontage x 18m Depth</t>
  </si>
  <si>
    <t>i. 15m Frontage x 18m Depth</t>
  </si>
  <si>
    <t>j. 18m Frontage x 18m Depth</t>
  </si>
  <si>
    <t>k. 6m Frontage x 27m Depth</t>
  </si>
  <si>
    <t>l. 9m Frontage x 27m Depth</t>
  </si>
  <si>
    <t>n. 15m Frontage x 27m Depth</t>
  </si>
  <si>
    <t>m. 12m Frontage x 27m Depth</t>
  </si>
  <si>
    <t>o. 18m Frontage x 27m Depth</t>
  </si>
  <si>
    <t>p. 24m Frontage x 27m Depth</t>
  </si>
  <si>
    <t>a. 15m Frontage x 18m Depth</t>
  </si>
  <si>
    <t>b. 18m Frontage x 18m Depth</t>
  </si>
  <si>
    <t>c. 21m Frontage x 18m Depth</t>
  </si>
  <si>
    <t>d. 15m Frontage x 27m Depth</t>
  </si>
  <si>
    <t>e. 18m Frontage x 27m Depth</t>
  </si>
  <si>
    <t>f. 21m Frontage x 27m Depth</t>
  </si>
  <si>
    <t>h. 27m Frontage x 27m Depth</t>
  </si>
  <si>
    <t>l. 24m Frontage x 36m Depth</t>
  </si>
  <si>
    <t>n. 36m Frontage x 36m Depth</t>
  </si>
  <si>
    <t>i. 15m Frontage x 36m Depth</t>
  </si>
  <si>
    <t>l. 30m Frontage x 36m Depth</t>
  </si>
  <si>
    <t>k. 21m Frontage x 36m Depth</t>
  </si>
  <si>
    <t>m. 27m Frontage x 36m Depth</t>
  </si>
  <si>
    <t>a. 3m Frontage x 9m Depth</t>
  </si>
  <si>
    <t>b. 6m Frontage x 9m Depth</t>
  </si>
  <si>
    <t>c. 9m Frontage x 9m Depth</t>
  </si>
  <si>
    <t>d. 12m Frontage x 9m Depth</t>
  </si>
  <si>
    <t>e. 6m Frontage x 18m Depth</t>
  </si>
  <si>
    <t>g. 12m Frontage x 18m Depth</t>
  </si>
  <si>
    <t>f. 3m Frontage x 18m Depth</t>
  </si>
  <si>
    <t>g. 6m Frontage x 18m Depth</t>
  </si>
  <si>
    <t>i. 12m Frontage x 18m Depth</t>
  </si>
  <si>
    <t>j. 15m Frontage x 18m Depth</t>
  </si>
  <si>
    <t>k. 18m Frontage x 18m Depth</t>
  </si>
  <si>
    <t>Motor Vehicles &amp; Marine</t>
  </si>
  <si>
    <t>Horticulture, Horse Boxes &amp; Trailers</t>
  </si>
  <si>
    <t>Charities, Schools and Countryside Area</t>
  </si>
  <si>
    <t>Renewable, Equestrian and All Other Trade</t>
  </si>
  <si>
    <t>Item</t>
  </si>
  <si>
    <t>Additional Show Tickets</t>
  </si>
  <si>
    <t>Valid for any one day of the Show, in addition to allocation of 4 FOC</t>
  </si>
  <si>
    <t>Pre &amp; Post-Show Vehicle Passes</t>
  </si>
  <si>
    <t>Static Vehicle Pass</t>
  </si>
  <si>
    <t>Within stand space - see regulations</t>
  </si>
  <si>
    <t>Behind the stand space or elsewhere - see regulation</t>
  </si>
  <si>
    <t>Caravan Pass</t>
  </si>
  <si>
    <t>Will you be offering Alcohol (free)                                                   as part of hospitality on your stand?</t>
  </si>
  <si>
    <t>Unit Cost</t>
  </si>
  <si>
    <t>Total</t>
  </si>
  <si>
    <t>Additional Grass Cutting - Price per Square Metre</t>
  </si>
  <si>
    <t>Subtotal</t>
  </si>
  <si>
    <t>VAT at 20%</t>
  </si>
  <si>
    <t>Do you wish to take out a 2020 LAS Membership?</t>
  </si>
  <si>
    <t>Membership</t>
  </si>
  <si>
    <t>Membership Discount</t>
  </si>
  <si>
    <t>Total Due</t>
  </si>
  <si>
    <t>Amount Enclosed</t>
  </si>
  <si>
    <t>TERMS:</t>
  </si>
  <si>
    <t>Name of Bank: Clydesdale Bank</t>
  </si>
  <si>
    <t>Account Name: LAS</t>
  </si>
  <si>
    <t>Account Number: 00013514</t>
  </si>
  <si>
    <t>Sort Code: 82-66-20</t>
  </si>
  <si>
    <t>Please include company name on payment subject.</t>
  </si>
  <si>
    <t>DECLARATION:</t>
  </si>
  <si>
    <t>Signed</t>
  </si>
  <si>
    <t>Print Name</t>
  </si>
  <si>
    <t>Date</t>
  </si>
  <si>
    <t xml:space="preserve">Main Ring </t>
  </si>
  <si>
    <t>Surcharge</t>
  </si>
  <si>
    <t xml:space="preserve">Corner Site </t>
  </si>
  <si>
    <t xml:space="preserve">Total Space </t>
  </si>
  <si>
    <t>Cost</t>
  </si>
  <si>
    <t xml:space="preserve"> (25% Site Fee)</t>
  </si>
  <si>
    <t>If applicable</t>
  </si>
  <si>
    <t>Have you/will you be sending application forms directly to our suppliers for:</t>
  </si>
  <si>
    <t>NB. Applications must be received before 2nd May 2020 to appear in the Show Catalogue.</t>
  </si>
  <si>
    <t>For Office Use:</t>
  </si>
  <si>
    <t>2020 Stand Number:</t>
  </si>
  <si>
    <t>Grass Cutting:</t>
  </si>
  <si>
    <t>Water:</t>
  </si>
  <si>
    <t>Invoice/ Receipt No:</t>
  </si>
  <si>
    <t>PL Insurance:</t>
  </si>
  <si>
    <t>H&amp;S Form:</t>
  </si>
  <si>
    <t>Risk Assessments:</t>
  </si>
  <si>
    <t>Received:</t>
  </si>
  <si>
    <t>Approved:</t>
  </si>
  <si>
    <t>Mapped:</t>
  </si>
  <si>
    <t>Please note that full payment is due on or before 20th March 2020.</t>
  </si>
  <si>
    <t>This address will appear in the Show Catalogue and on all Invoices</t>
  </si>
  <si>
    <t>Sale of Alcohol Licence Fee</t>
  </si>
  <si>
    <t>All applications after this date must be accompanied by payment in full.</t>
  </si>
  <si>
    <t>EXHIBITOR CHECKLIST</t>
  </si>
  <si>
    <t>&gt; Copy of Public Liability Insurance</t>
  </si>
  <si>
    <t>&gt; Health &amp; Safety Form</t>
  </si>
  <si>
    <t>&gt; Payment</t>
  </si>
  <si>
    <t>Please enclose the following completed documents with your application:</t>
  </si>
  <si>
    <t>&gt; Risk Assessments</t>
  </si>
  <si>
    <t>Main Ring Position (if applicable)</t>
  </si>
  <si>
    <t>Corner Site (if applicable)</t>
  </si>
  <si>
    <t>For Set-up and Breakdown, not valid on Show days</t>
  </si>
  <si>
    <t>Payment can be made by cash, debit / credit card, cheque or BACS. VAT must be added to all costs. A 25% deposit is required at the time of booking. Balance payments are due on 20th March 2020.</t>
  </si>
  <si>
    <t>Please select from</t>
  </si>
  <si>
    <t xml:space="preserve"> drop down list</t>
  </si>
  <si>
    <t>Electricity:</t>
  </si>
  <si>
    <t>Utilities &amp; Marketing Opportunities</t>
  </si>
  <si>
    <t>** If you held a stand in 2019 at the Lincolnshire Show with a Non-Standard Size please contact the Trade Team to confirm Size and Site Fee.</t>
  </si>
  <si>
    <t>&gt; Application Form</t>
  </si>
  <si>
    <t>Emergency Telephone No.</t>
  </si>
  <si>
    <r>
      <t xml:space="preserve">Quantity                       </t>
    </r>
    <r>
      <rPr>
        <i/>
        <sz val="11"/>
        <color theme="1"/>
        <rFont val="Calibri"/>
        <family val="2"/>
        <scheme val="minor"/>
      </rPr>
      <t>Please amend</t>
    </r>
  </si>
  <si>
    <t>Non Standard, Other**</t>
  </si>
  <si>
    <t>Non Standard, Ag. Machinery**</t>
  </si>
  <si>
    <t>All stands are on grass in open gound. For prices, please see pages 14 - 16 in the Regualtions for Trade Exhibitors.                                               Please note prices are excluding VAT.</t>
  </si>
  <si>
    <t>Membership Number:</t>
  </si>
  <si>
    <t>Address (if different to above)</t>
  </si>
  <si>
    <r>
      <rPr>
        <b/>
        <sz val="12"/>
        <color theme="1"/>
        <rFont val="Calibri"/>
        <family val="2"/>
        <scheme val="minor"/>
      </rPr>
      <t>Show Catalogue.</t>
    </r>
    <r>
      <rPr>
        <sz val="12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Please complete (in no more that 25 words) the wording that you wish to appear in the 2020 Lincolnshire Show Catalogue. Please print using BLOCK CAPITALS. Please note - Stand number and contact details ONLY will appear in the Show Guide.</t>
    </r>
  </si>
  <si>
    <r>
      <t>&gt; Alcohol Licence Form</t>
    </r>
    <r>
      <rPr>
        <i/>
        <sz val="10"/>
        <color theme="1"/>
        <rFont val="Calibri"/>
        <family val="2"/>
        <scheme val="minor"/>
      </rPr>
      <t xml:space="preserve"> (if  appropriate)</t>
    </r>
  </si>
  <si>
    <r>
      <t>&gt; Photograph</t>
    </r>
    <r>
      <rPr>
        <i/>
        <sz val="10"/>
        <color theme="1"/>
        <rFont val="Calibri"/>
        <family val="2"/>
        <scheme val="minor"/>
      </rPr>
      <t xml:space="preserve"> (if appropriate)</t>
    </r>
  </si>
  <si>
    <t>THE TRADE TEAM, LINCOLNSHIRE AGRICULTURAL SOCIETY, LINCOLNSHIRE SHOWGROUND, GRANGE-DE-LINGS, LINCOLN, LN2 2NA</t>
  </si>
  <si>
    <t>I/we hereby apply for trade stand space as stated above. I/we have read, and agree to abide by the rules, regulations and conditions of the Lincolnshire Agricultural Society as set out in the Regulations for Trade Exhibitors 2020 Booklet. I enclose a cheque (payable to LAS), for 25% deposit / total amount as shown above. To pay by credit card please telephone 01522 522900. Please note that balance payments are due on or before 20th March 2020.                                                                                                                                                                                                                                           I also enlcose a copy of my/our current Public Liability Insurance Certificate, the General Health and Safety Form and our Risk Assessments relating to this Application.</t>
  </si>
  <si>
    <r>
      <t xml:space="preserve">Post Hole Boring </t>
    </r>
    <r>
      <rPr>
        <sz val="10"/>
        <color theme="1"/>
        <rFont val="Calibri"/>
        <family val="2"/>
        <scheme val="minor"/>
      </rPr>
      <t xml:space="preserve">- Please indicate quantity if you require post holes: </t>
    </r>
  </si>
  <si>
    <t>Please ensure that you complete all parts of this form, including the declaration on the reverse and return to us with the appropriate payment.                          All prices exclude VAT.</t>
  </si>
  <si>
    <t>Contact for erection/dismantling of Exhibit (if different from above)</t>
  </si>
  <si>
    <t>f. 9m Frontage x 18m Depth</t>
  </si>
  <si>
    <t>g. 9m Frontage x 18m Depth</t>
  </si>
  <si>
    <t>h.  9m Frontage x 18m Depth</t>
  </si>
  <si>
    <t>h. 30m Frontage x 36m Depth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</si>
</sst>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£&quot;#,##0_);[Red]\(&quot;£&quot;#,##0\)"/>
    <numFmt numFmtId="165" formatCode="&quot;£&quot;#,##0.00"/>
    <numFmt numFmtId="166" formatCode="[$-F800]dddd\,\ mmmm\ dd\,\ yyyy"/>
  </numFmts>
  <fonts count="2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4" tint="0.7999816888943144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.5"/>
      <color theme="1"/>
      <name val="Calibri"/>
      <family val="2"/>
      <scheme val="minor"/>
    </font>
    <font>
      <i/>
      <sz val="8.5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2" xfId="0" applyBorder="1"/>
    <xf numFmtId="0" fontId="0" fillId="0" borderId="12" xfId="0" applyBorder="1" applyAlignment="1">
      <alignment horizontal="left"/>
    </xf>
    <xf numFmtId="164" fontId="0" fillId="0" borderId="12" xfId="0" applyNumberFormat="1" applyBorder="1"/>
    <xf numFmtId="0" fontId="1" fillId="2" borderId="12" xfId="0" applyFont="1" applyFill="1" applyBorder="1" applyAlignment="1">
      <alignment horizontal="left"/>
    </xf>
    <xf numFmtId="0" fontId="0" fillId="2" borderId="12" xfId="0" applyFill="1" applyBorder="1"/>
    <xf numFmtId="0" fontId="1" fillId="0" borderId="13" xfId="0" applyFont="1" applyBorder="1"/>
    <xf numFmtId="0" fontId="0" fillId="0" borderId="14" xfId="0" applyBorder="1"/>
    <xf numFmtId="0" fontId="0" fillId="0" borderId="0" xfId="0" applyAlignment="1">
      <alignment horizontal="right"/>
    </xf>
    <xf numFmtId="0" fontId="0" fillId="0" borderId="0" xfId="0" applyProtection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 applyProtection="1"/>
    <xf numFmtId="0" fontId="0" fillId="3" borderId="0" xfId="0" applyFill="1" applyBorder="1" applyProtection="1"/>
    <xf numFmtId="0" fontId="0" fillId="3" borderId="8" xfId="0" applyFill="1" applyBorder="1" applyProtection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8" fillId="0" borderId="0" xfId="0" applyFont="1"/>
    <xf numFmtId="0" fontId="0" fillId="3" borderId="0" xfId="0" applyFill="1" applyBorder="1"/>
    <xf numFmtId="0" fontId="0" fillId="3" borderId="23" xfId="0" applyFill="1" applyBorder="1"/>
    <xf numFmtId="0" fontId="0" fillId="3" borderId="25" xfId="0" applyFill="1" applyBorder="1"/>
    <xf numFmtId="0" fontId="11" fillId="0" borderId="0" xfId="0" applyFont="1"/>
    <xf numFmtId="0" fontId="0" fillId="3" borderId="14" xfId="0" applyFill="1" applyBorder="1"/>
    <xf numFmtId="0" fontId="0" fillId="3" borderId="14" xfId="0" applyFill="1" applyBorder="1" applyProtection="1"/>
    <xf numFmtId="0" fontId="0" fillId="3" borderId="24" xfId="0" applyFill="1" applyBorder="1" applyProtection="1"/>
    <xf numFmtId="0" fontId="0" fillId="3" borderId="16" xfId="0" applyFill="1" applyBorder="1" applyProtection="1"/>
    <xf numFmtId="0" fontId="0" fillId="3" borderId="26" xfId="0" applyFill="1" applyBorder="1" applyProtection="1"/>
    <xf numFmtId="0" fontId="0" fillId="0" borderId="0" xfId="0" applyFill="1" applyBorder="1" applyAlignment="1" applyProtection="1"/>
    <xf numFmtId="0" fontId="0" fillId="0" borderId="0" xfId="0" applyBorder="1" applyProtection="1"/>
    <xf numFmtId="0" fontId="1" fillId="0" borderId="24" xfId="0" applyFont="1" applyBorder="1"/>
    <xf numFmtId="0" fontId="0" fillId="0" borderId="0" xfId="0" applyBorder="1"/>
    <xf numFmtId="0" fontId="0" fillId="0" borderId="23" xfId="0" applyBorder="1"/>
    <xf numFmtId="0" fontId="0" fillId="0" borderId="25" xfId="0" applyBorder="1"/>
    <xf numFmtId="0" fontId="0" fillId="0" borderId="26" xfId="0" applyBorder="1"/>
    <xf numFmtId="0" fontId="9" fillId="0" borderId="0" xfId="0" applyFont="1" applyBorder="1" applyAlignment="1"/>
    <xf numFmtId="0" fontId="0" fillId="0" borderId="0" xfId="0" applyAlignment="1"/>
    <xf numFmtId="0" fontId="9" fillId="3" borderId="7" xfId="0" applyFont="1" applyFill="1" applyBorder="1" applyProtection="1"/>
    <xf numFmtId="0" fontId="9" fillId="3" borderId="0" xfId="0" applyFont="1" applyFill="1" applyBorder="1" applyProtection="1"/>
    <xf numFmtId="0" fontId="9" fillId="3" borderId="8" xfId="0" applyFont="1" applyFill="1" applyBorder="1" applyProtection="1"/>
    <xf numFmtId="0" fontId="0" fillId="0" borderId="0" xfId="0" applyBorder="1" applyAlignment="1"/>
    <xf numFmtId="0" fontId="20" fillId="0" borderId="0" xfId="0" applyFont="1" applyAlignment="1">
      <alignment horizontal="right" vertical="center"/>
    </xf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1" fillId="0" borderId="48" xfId="0" applyFont="1" applyBorder="1"/>
    <xf numFmtId="0" fontId="0" fillId="0" borderId="49" xfId="0" applyBorder="1"/>
    <xf numFmtId="0" fontId="0" fillId="0" borderId="50" xfId="0" applyBorder="1"/>
    <xf numFmtId="0" fontId="1" fillId="0" borderId="45" xfId="0" applyFont="1" applyBorder="1"/>
    <xf numFmtId="0" fontId="0" fillId="0" borderId="36" xfId="0" applyBorder="1" applyAlignment="1">
      <alignment vertical="center"/>
    </xf>
    <xf numFmtId="0" fontId="0" fillId="0" borderId="39" xfId="0" applyBorder="1" applyAlignment="1">
      <alignment vertical="center"/>
    </xf>
    <xf numFmtId="0" fontId="9" fillId="0" borderId="39" xfId="0" applyFont="1" applyBorder="1" applyAlignment="1">
      <alignment vertical="center"/>
    </xf>
    <xf numFmtId="0" fontId="9" fillId="0" borderId="42" xfId="0" applyFont="1" applyBorder="1" applyAlignment="1">
      <alignment vertical="center"/>
    </xf>
    <xf numFmtId="0" fontId="0" fillId="3" borderId="46" xfId="0" applyFill="1" applyBorder="1" applyProtection="1"/>
    <xf numFmtId="0" fontId="0" fillId="0" borderId="24" xfId="0" applyFill="1" applyBorder="1" applyAlignment="1" applyProtection="1"/>
    <xf numFmtId="0" fontId="0" fillId="0" borderId="25" xfId="0" applyFill="1" applyBorder="1" applyAlignment="1" applyProtection="1"/>
    <xf numFmtId="0" fontId="0" fillId="0" borderId="25" xfId="0" applyBorder="1" applyProtection="1"/>
    <xf numFmtId="0" fontId="0" fillId="0" borderId="24" xfId="0" applyBorder="1" applyProtection="1"/>
    <xf numFmtId="0" fontId="0" fillId="2" borderId="21" xfId="0" applyFill="1" applyBorder="1" applyAlignment="1" applyProtection="1"/>
    <xf numFmtId="0" fontId="0" fillId="2" borderId="19" xfId="0" applyFill="1" applyBorder="1" applyAlignment="1" applyProtection="1"/>
    <xf numFmtId="0" fontId="0" fillId="2" borderId="22" xfId="0" applyFill="1" applyBorder="1" applyAlignment="1" applyProtection="1"/>
    <xf numFmtId="0" fontId="0" fillId="3" borderId="7" xfId="0" applyFill="1" applyBorder="1"/>
    <xf numFmtId="0" fontId="0" fillId="3" borderId="8" xfId="0" applyFill="1" applyBorder="1"/>
    <xf numFmtId="0" fontId="6" fillId="3" borderId="4" xfId="0" applyFont="1" applyFill="1" applyBorder="1"/>
    <xf numFmtId="0" fontId="6" fillId="3" borderId="7" xfId="0" applyFont="1" applyFill="1" applyBorder="1"/>
    <xf numFmtId="0" fontId="6" fillId="3" borderId="4" xfId="0" applyFont="1" applyFill="1" applyBorder="1" applyProtection="1"/>
    <xf numFmtId="0" fontId="0" fillId="3" borderId="5" xfId="0" applyFill="1" applyBorder="1" applyProtection="1"/>
    <xf numFmtId="0" fontId="0" fillId="3" borderId="6" xfId="0" applyFill="1" applyBorder="1" applyProtection="1"/>
    <xf numFmtId="0" fontId="6" fillId="3" borderId="7" xfId="0" applyFont="1" applyFill="1" applyBorder="1" applyProtection="1"/>
    <xf numFmtId="0" fontId="6" fillId="3" borderId="53" xfId="0" applyFont="1" applyFill="1" applyBorder="1" applyProtection="1"/>
    <xf numFmtId="0" fontId="0" fillId="3" borderId="54" xfId="0" applyFill="1" applyBorder="1" applyProtection="1"/>
    <xf numFmtId="0" fontId="17" fillId="0" borderId="31" xfId="0" applyFont="1" applyBorder="1" applyAlignment="1" applyProtection="1">
      <alignment horizontal="right" vertical="center"/>
    </xf>
    <xf numFmtId="0" fontId="17" fillId="3" borderId="31" xfId="0" applyFont="1" applyFill="1" applyBorder="1" applyAlignment="1" applyProtection="1">
      <alignment horizontal="right" vertical="center"/>
    </xf>
    <xf numFmtId="0" fontId="19" fillId="3" borderId="4" xfId="0" applyFont="1" applyFill="1" applyBorder="1" applyProtection="1"/>
    <xf numFmtId="0" fontId="9" fillId="3" borderId="5" xfId="0" applyFont="1" applyFill="1" applyBorder="1" applyProtection="1"/>
    <xf numFmtId="0" fontId="9" fillId="3" borderId="6" xfId="0" applyFont="1" applyFill="1" applyBorder="1" applyProtection="1"/>
    <xf numFmtId="0" fontId="9" fillId="3" borderId="7" xfId="0" applyFont="1" applyFill="1" applyBorder="1" applyAlignment="1" applyProtection="1"/>
    <xf numFmtId="0" fontId="9" fillId="3" borderId="0" xfId="0" applyFont="1" applyFill="1" applyBorder="1" applyAlignment="1" applyProtection="1"/>
    <xf numFmtId="0" fontId="9" fillId="3" borderId="8" xfId="0" applyFont="1" applyFill="1" applyBorder="1" applyAlignment="1" applyProtection="1"/>
    <xf numFmtId="0" fontId="9" fillId="3" borderId="9" xfId="0" applyFont="1" applyFill="1" applyBorder="1" applyProtection="1"/>
    <xf numFmtId="0" fontId="9" fillId="3" borderId="10" xfId="0" applyFont="1" applyFill="1" applyBorder="1" applyAlignment="1" applyProtection="1"/>
    <xf numFmtId="0" fontId="9" fillId="3" borderId="11" xfId="0" applyFont="1" applyFill="1" applyBorder="1" applyAlignment="1" applyProtection="1"/>
    <xf numFmtId="0" fontId="0" fillId="0" borderId="15" xfId="0" applyBorder="1" applyProtection="1"/>
    <xf numFmtId="0" fontId="0" fillId="0" borderId="16" xfId="0" applyBorder="1" applyProtection="1"/>
    <xf numFmtId="0" fontId="0" fillId="0" borderId="26" xfId="0" applyBorder="1" applyProtection="1"/>
    <xf numFmtId="0" fontId="0" fillId="0" borderId="0" xfId="0" applyFont="1" applyFill="1" applyBorder="1" applyAlignment="1" applyProtection="1"/>
    <xf numFmtId="0" fontId="8" fillId="0" borderId="0" xfId="0" applyFont="1" applyProtection="1"/>
    <xf numFmtId="0" fontId="7" fillId="0" borderId="0" xfId="0" applyFont="1" applyProtection="1"/>
    <xf numFmtId="0" fontId="17" fillId="0" borderId="0" xfId="0" applyFont="1" applyBorder="1" applyAlignment="1" applyProtection="1">
      <alignment horizontal="right" vertical="center"/>
    </xf>
    <xf numFmtId="0" fontId="17" fillId="0" borderId="0" xfId="0" applyFont="1" applyAlignment="1" applyProtection="1">
      <alignment horizontal="right" vertical="center"/>
    </xf>
    <xf numFmtId="0" fontId="6" fillId="0" borderId="0" xfId="0" applyFont="1" applyProtection="1"/>
    <xf numFmtId="0" fontId="0" fillId="0" borderId="0" xfId="0" applyAlignment="1" applyProtection="1">
      <alignment horizontal="right"/>
    </xf>
    <xf numFmtId="0" fontId="0" fillId="3" borderId="13" xfId="0" applyFill="1" applyBorder="1" applyProtection="1"/>
    <xf numFmtId="0" fontId="2" fillId="3" borderId="23" xfId="0" applyFont="1" applyFill="1" applyBorder="1" applyProtection="1"/>
    <xf numFmtId="0" fontId="2" fillId="3" borderId="25" xfId="0" applyFont="1" applyFill="1" applyBorder="1" applyProtection="1"/>
    <xf numFmtId="0" fontId="0" fillId="3" borderId="15" xfId="0" applyFill="1" applyBorder="1" applyProtection="1"/>
    <xf numFmtId="0" fontId="15" fillId="3" borderId="16" xfId="0" applyFont="1" applyFill="1" applyBorder="1" applyAlignment="1" applyProtection="1">
      <alignment horizontal="right"/>
    </xf>
    <xf numFmtId="0" fontId="16" fillId="0" borderId="0" xfId="0" applyFont="1" applyBorder="1" applyAlignment="1" applyProtection="1">
      <protection locked="0" hidden="1"/>
    </xf>
    <xf numFmtId="0" fontId="16" fillId="0" borderId="0" xfId="0" applyFont="1" applyBorder="1" applyAlignment="1" applyProtection="1">
      <protection hidden="1"/>
    </xf>
    <xf numFmtId="0" fontId="2" fillId="0" borderId="0" xfId="0" applyFont="1" applyProtection="1">
      <protection hidden="1"/>
    </xf>
    <xf numFmtId="0" fontId="0" fillId="0" borderId="0" xfId="0" applyProtection="1">
      <protection hidden="1"/>
    </xf>
    <xf numFmtId="0" fontId="10" fillId="3" borderId="0" xfId="0" applyFont="1" applyFill="1" applyBorder="1" applyProtection="1">
      <protection locked="0"/>
    </xf>
    <xf numFmtId="0" fontId="1" fillId="4" borderId="17" xfId="0" applyFont="1" applyFill="1" applyBorder="1" applyAlignment="1">
      <alignment horizontal="left"/>
    </xf>
    <xf numFmtId="0" fontId="1" fillId="4" borderId="20" xfId="0" applyFont="1" applyFill="1" applyBorder="1" applyAlignment="1">
      <alignment horizontal="center"/>
    </xf>
    <xf numFmtId="0" fontId="0" fillId="4" borderId="18" xfId="0" applyFill="1" applyBorder="1"/>
    <xf numFmtId="1" fontId="21" fillId="0" borderId="13" xfId="0" applyNumberFormat="1" applyFont="1" applyFill="1" applyBorder="1" applyAlignment="1" applyProtection="1">
      <alignment horizontal="center" vertical="center"/>
      <protection locked="0"/>
    </xf>
    <xf numFmtId="1" fontId="21" fillId="0" borderId="23" xfId="0" applyNumberFormat="1" applyFont="1" applyFill="1" applyBorder="1" applyAlignment="1" applyProtection="1">
      <alignment horizontal="center" vertical="center"/>
      <protection locked="0"/>
    </xf>
    <xf numFmtId="1" fontId="21" fillId="0" borderId="51" xfId="0" applyNumberFormat="1" applyFont="1" applyFill="1" applyBorder="1" applyAlignment="1" applyProtection="1">
      <alignment horizontal="center" vertical="center"/>
      <protection locked="0"/>
    </xf>
    <xf numFmtId="1" fontId="21" fillId="0" borderId="52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9" fontId="0" fillId="0" borderId="30" xfId="0" applyNumberFormat="1" applyBorder="1" applyAlignment="1" applyProtection="1">
      <alignment horizontal="left" vertical="center"/>
      <protection locked="0"/>
    </xf>
    <xf numFmtId="49" fontId="0" fillId="0" borderId="31" xfId="0" applyNumberFormat="1" applyBorder="1" applyAlignment="1" applyProtection="1">
      <alignment horizontal="left" vertical="center"/>
      <protection locked="0"/>
    </xf>
    <xf numFmtId="49" fontId="0" fillId="0" borderId="32" xfId="0" applyNumberFormat="1" applyBorder="1" applyAlignment="1" applyProtection="1">
      <alignment horizontal="left" vertical="center"/>
      <protection locked="0"/>
    </xf>
    <xf numFmtId="49" fontId="0" fillId="3" borderId="30" xfId="0" applyNumberFormat="1" applyFill="1" applyBorder="1" applyAlignment="1" applyProtection="1">
      <alignment horizontal="left" vertical="center"/>
      <protection locked="0"/>
    </xf>
    <xf numFmtId="49" fontId="0" fillId="3" borderId="31" xfId="0" applyNumberFormat="1" applyFill="1" applyBorder="1" applyAlignment="1" applyProtection="1">
      <alignment horizontal="left" vertical="center"/>
      <protection locked="0"/>
    </xf>
    <xf numFmtId="49" fontId="0" fillId="3" borderId="32" xfId="0" applyNumberFormat="1" applyFill="1" applyBorder="1" applyAlignment="1" applyProtection="1">
      <alignment horizontal="left" vertical="center"/>
      <protection locked="0"/>
    </xf>
    <xf numFmtId="49" fontId="0" fillId="3" borderId="27" xfId="0" applyNumberFormat="1" applyFill="1" applyBorder="1" applyAlignment="1" applyProtection="1">
      <alignment horizontal="left" vertical="center"/>
      <protection locked="0"/>
    </xf>
    <xf numFmtId="49" fontId="0" fillId="0" borderId="28" xfId="0" applyNumberFormat="1" applyBorder="1" applyAlignment="1" applyProtection="1">
      <alignment horizontal="left" vertical="center"/>
      <protection locked="0"/>
    </xf>
    <xf numFmtId="49" fontId="0" fillId="0" borderId="29" xfId="0" applyNumberFormat="1" applyBorder="1" applyAlignment="1" applyProtection="1">
      <alignment horizontal="left" vertical="center"/>
      <protection locked="0"/>
    </xf>
    <xf numFmtId="165" fontId="0" fillId="0" borderId="40" xfId="0" applyNumberFormat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165" fontId="9" fillId="3" borderId="40" xfId="0" applyNumberFormat="1" applyFont="1" applyFill="1" applyBorder="1" applyAlignment="1" applyProtection="1">
      <alignment horizontal="right" vertical="center"/>
      <protection locked="0"/>
    </xf>
    <xf numFmtId="0" fontId="0" fillId="0" borderId="41" xfId="0" applyBorder="1" applyAlignment="1" applyProtection="1">
      <alignment horizontal="right" vertical="center"/>
      <protection locked="0"/>
    </xf>
    <xf numFmtId="165" fontId="9" fillId="3" borderId="43" xfId="0" applyNumberFormat="1" applyFont="1" applyFill="1" applyBorder="1" applyAlignment="1" applyProtection="1">
      <alignment horizontal="right" vertical="center"/>
      <protection locked="0"/>
    </xf>
    <xf numFmtId="0" fontId="0" fillId="0" borderId="44" xfId="0" applyBorder="1" applyAlignment="1" applyProtection="1">
      <alignment horizontal="right" vertical="center"/>
      <protection locked="0"/>
    </xf>
    <xf numFmtId="0" fontId="1" fillId="4" borderId="17" xfId="0" applyFont="1" applyFill="1" applyBorder="1" applyAlignment="1">
      <alignment horizontal="center"/>
    </xf>
    <xf numFmtId="0" fontId="0" fillId="4" borderId="17" xfId="0" applyFill="1" applyBorder="1" applyAlignment="1"/>
    <xf numFmtId="0" fontId="9" fillId="4" borderId="20" xfId="0" applyFont="1" applyFill="1" applyBorder="1" applyAlignment="1">
      <alignment horizontal="center"/>
    </xf>
    <xf numFmtId="0" fontId="0" fillId="4" borderId="20" xfId="0" applyFill="1" applyBorder="1" applyAlignment="1"/>
    <xf numFmtId="0" fontId="0" fillId="4" borderId="18" xfId="0" applyFill="1" applyBorder="1" applyAlignment="1"/>
    <xf numFmtId="0" fontId="4" fillId="3" borderId="37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vertical="center"/>
      <protection locked="0"/>
    </xf>
    <xf numFmtId="0" fontId="24" fillId="3" borderId="40" xfId="0" applyFont="1" applyFill="1" applyBorder="1" applyAlignment="1" applyProtection="1">
      <alignment horizontal="center" vertical="center"/>
      <protection locked="0"/>
    </xf>
    <xf numFmtId="0" fontId="24" fillId="0" borderId="41" xfId="0" applyFont="1" applyBorder="1" applyAlignment="1" applyProtection="1">
      <alignment vertical="center"/>
      <protection locked="0"/>
    </xf>
    <xf numFmtId="0" fontId="25" fillId="3" borderId="40" xfId="0" applyFont="1" applyFill="1" applyBorder="1" applyAlignment="1" applyProtection="1">
      <alignment horizontal="center" vertical="center"/>
      <protection locked="0"/>
    </xf>
    <xf numFmtId="166" fontId="0" fillId="3" borderId="1" xfId="0" applyNumberFormat="1" applyFill="1" applyBorder="1" applyAlignment="1" applyProtection="1">
      <alignment vertical="center"/>
      <protection locked="0"/>
    </xf>
    <xf numFmtId="166" fontId="0" fillId="3" borderId="2" xfId="0" applyNumberFormat="1" applyFill="1" applyBorder="1" applyAlignment="1" applyProtection="1">
      <alignment vertical="center"/>
      <protection locked="0"/>
    </xf>
    <xf numFmtId="166" fontId="0" fillId="3" borderId="3" xfId="0" applyNumberFormat="1" applyFill="1" applyBorder="1" applyAlignment="1" applyProtection="1">
      <alignment vertical="center"/>
      <protection locked="0"/>
    </xf>
    <xf numFmtId="49" fontId="9" fillId="3" borderId="1" xfId="0" applyNumberFormat="1" applyFont="1" applyFill="1" applyBorder="1" applyAlignment="1" applyProtection="1">
      <alignment horizontal="left" vertical="center"/>
      <protection locked="0"/>
    </xf>
    <xf numFmtId="49" fontId="9" fillId="3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horizontal="left" vertical="center"/>
      <protection locked="0"/>
    </xf>
    <xf numFmtId="0" fontId="9" fillId="0" borderId="3" xfId="0" applyFont="1" applyBorder="1" applyAlignment="1" applyProtection="1">
      <alignment horizontal="left" vertical="center"/>
      <protection locked="0"/>
    </xf>
    <xf numFmtId="49" fontId="0" fillId="3" borderId="1" xfId="0" applyNumberFormat="1" applyFill="1" applyBorder="1" applyAlignment="1" applyProtection="1">
      <alignment vertical="center"/>
      <protection locked="0"/>
    </xf>
    <xf numFmtId="49" fontId="0" fillId="3" borderId="2" xfId="0" applyNumberForma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2" fillId="3" borderId="7" xfId="0" applyFont="1" applyFill="1" applyBorder="1" applyAlignment="1" applyProtection="1">
      <alignment vertical="center" wrapText="1" shrinkToFit="1"/>
    </xf>
    <xf numFmtId="0" fontId="23" fillId="0" borderId="0" xfId="0" applyFont="1" applyAlignment="1" applyProtection="1">
      <alignment vertical="center" wrapText="1" shrinkToFit="1"/>
    </xf>
    <xf numFmtId="0" fontId="23" fillId="0" borderId="8" xfId="0" applyFont="1" applyBorder="1" applyAlignment="1" applyProtection="1">
      <alignment vertical="center" wrapText="1" shrinkToFit="1"/>
    </xf>
    <xf numFmtId="0" fontId="23" fillId="0" borderId="7" xfId="0" applyFont="1" applyBorder="1" applyAlignment="1" applyProtection="1">
      <alignment vertical="center" wrapText="1" shrinkToFi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23" xfId="0" applyFont="1" applyBorder="1" applyAlignment="1">
      <alignment wrapText="1"/>
    </xf>
    <xf numFmtId="0" fontId="9" fillId="0" borderId="24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2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26" xfId="0" applyFont="1" applyBorder="1" applyAlignment="1">
      <alignment wrapText="1"/>
    </xf>
    <xf numFmtId="165" fontId="6" fillId="3" borderId="1" xfId="0" applyNumberFormat="1" applyFont="1" applyFill="1" applyBorder="1" applyAlignment="1" applyProtection="1">
      <protection locked="0"/>
    </xf>
    <xf numFmtId="165" fontId="6" fillId="3" borderId="3" xfId="0" applyNumberFormat="1" applyFont="1" applyFill="1" applyBorder="1" applyAlignment="1" applyProtection="1">
      <protection locked="0"/>
    </xf>
    <xf numFmtId="165" fontId="0" fillId="0" borderId="16" xfId="0" applyNumberFormat="1" applyBorder="1" applyAlignment="1"/>
    <xf numFmtId="0" fontId="0" fillId="0" borderId="16" xfId="0" applyBorder="1" applyAlignment="1"/>
    <xf numFmtId="165" fontId="1" fillId="0" borderId="0" xfId="0" applyNumberFormat="1" applyFont="1" applyAlignment="1"/>
    <xf numFmtId="165" fontId="0" fillId="0" borderId="0" xfId="0" applyNumberFormat="1" applyAlignment="1"/>
    <xf numFmtId="165" fontId="20" fillId="3" borderId="0" xfId="0" applyNumberFormat="1" applyFont="1" applyFill="1" applyAlignment="1"/>
    <xf numFmtId="0" fontId="1" fillId="4" borderId="13" xfId="0" applyFont="1" applyFill="1" applyBorder="1" applyAlignment="1">
      <alignment horizontal="left" vertical="top"/>
    </xf>
    <xf numFmtId="0" fontId="1" fillId="4" borderId="14" xfId="0" applyFont="1" applyFill="1" applyBorder="1" applyAlignment="1">
      <alignment horizontal="left" vertical="top"/>
    </xf>
    <xf numFmtId="0" fontId="0" fillId="4" borderId="14" xfId="0" applyFill="1" applyBorder="1" applyAlignment="1"/>
    <xf numFmtId="0" fontId="0" fillId="4" borderId="23" xfId="0" applyFill="1" applyBorder="1" applyAlignment="1"/>
    <xf numFmtId="0" fontId="1" fillId="4" borderId="24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0" fillId="4" borderId="0" xfId="0" applyFill="1" applyAlignment="1"/>
    <xf numFmtId="0" fontId="0" fillId="4" borderId="25" xfId="0" applyFill="1" applyBorder="1" applyAlignment="1"/>
    <xf numFmtId="0" fontId="1" fillId="4" borderId="12" xfId="0" applyFont="1" applyFill="1" applyBorder="1" applyAlignment="1">
      <alignment horizontal="center" vertical="top" wrapText="1"/>
    </xf>
    <xf numFmtId="0" fontId="1" fillId="4" borderId="12" xfId="0" applyFont="1" applyFill="1" applyBorder="1" applyAlignment="1">
      <alignment horizontal="center" vertical="top"/>
    </xf>
    <xf numFmtId="0" fontId="0" fillId="4" borderId="12" xfId="0" applyFill="1" applyBorder="1" applyAlignment="1"/>
    <xf numFmtId="165" fontId="0" fillId="0" borderId="12" xfId="0" applyNumberFormat="1" applyBorder="1" applyAlignment="1">
      <alignment vertical="center"/>
    </xf>
    <xf numFmtId="0" fontId="0" fillId="0" borderId="12" xfId="0" applyBorder="1" applyAlignment="1"/>
    <xf numFmtId="0" fontId="0" fillId="0" borderId="36" xfId="0" applyBorder="1" applyAlignment="1">
      <alignment vertical="center"/>
    </xf>
    <xf numFmtId="0" fontId="0" fillId="0" borderId="36" xfId="0" applyBorder="1" applyAlignment="1"/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165" fontId="0" fillId="0" borderId="12" xfId="0" applyNumberFormat="1" applyBorder="1" applyAlignment="1">
      <alignment horizontal="right" vertical="center"/>
    </xf>
    <xf numFmtId="165" fontId="0" fillId="0" borderId="36" xfId="0" applyNumberFormat="1" applyBorder="1" applyAlignment="1">
      <alignment horizontal="right" vertical="center"/>
    </xf>
    <xf numFmtId="0" fontId="25" fillId="3" borderId="43" xfId="0" applyFont="1" applyFill="1" applyBorder="1" applyAlignment="1" applyProtection="1">
      <alignment horizontal="center" vertical="center"/>
      <protection locked="0"/>
    </xf>
    <xf numFmtId="0" fontId="24" fillId="0" borderId="44" xfId="0" applyFont="1" applyBorder="1" applyAlignment="1" applyProtection="1">
      <alignment vertical="center"/>
      <protection locked="0"/>
    </xf>
    <xf numFmtId="0" fontId="1" fillId="4" borderId="20" xfId="0" applyFont="1" applyFill="1" applyBorder="1" applyAlignment="1">
      <alignment horizontal="center"/>
    </xf>
    <xf numFmtId="165" fontId="0" fillId="0" borderId="37" xfId="0" applyNumberFormat="1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165" fontId="0" fillId="0" borderId="39" xfId="0" applyNumberFormat="1" applyBorder="1" applyAlignment="1">
      <alignment horizontal="right" vertical="center"/>
    </xf>
    <xf numFmtId="165" fontId="0" fillId="0" borderId="42" xfId="0" applyNumberFormat="1" applyBorder="1" applyAlignment="1">
      <alignment horizontal="right" vertical="center"/>
    </xf>
    <xf numFmtId="0" fontId="0" fillId="4" borderId="18" xfId="0" applyFill="1" applyBorder="1" applyAlignment="1">
      <alignment horizontal="center"/>
    </xf>
    <xf numFmtId="0" fontId="0" fillId="0" borderId="36" xfId="0" applyBorder="1" applyAlignment="1">
      <alignment horizontal="right" vertical="center"/>
    </xf>
    <xf numFmtId="0" fontId="0" fillId="0" borderId="39" xfId="0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3" borderId="42" xfId="0" applyFill="1" applyBorder="1" applyAlignment="1" applyProtection="1">
      <alignment horizontal="center" vertical="center"/>
      <protection locked="0"/>
    </xf>
    <xf numFmtId="165" fontId="0" fillId="0" borderId="42" xfId="0" applyNumberFormat="1" applyBorder="1" applyAlignment="1">
      <alignment vertical="center"/>
    </xf>
    <xf numFmtId="0" fontId="0" fillId="0" borderId="42" xfId="0" applyBorder="1" applyAlignment="1"/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3" borderId="24" xfId="0" applyFill="1" applyBorder="1" applyAlignment="1" applyProtection="1">
      <alignment wrapText="1"/>
    </xf>
    <xf numFmtId="0" fontId="0" fillId="3" borderId="0" xfId="0" applyFill="1" applyBorder="1" applyAlignment="1" applyProtection="1">
      <alignment wrapText="1"/>
    </xf>
    <xf numFmtId="0" fontId="0" fillId="3" borderId="15" xfId="0" applyFill="1" applyBorder="1" applyAlignment="1" applyProtection="1">
      <alignment wrapText="1"/>
    </xf>
    <xf numFmtId="0" fontId="0" fillId="3" borderId="16" xfId="0" applyFill="1" applyBorder="1" applyAlignment="1" applyProtection="1">
      <alignment wrapText="1"/>
    </xf>
    <xf numFmtId="0" fontId="20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65" fontId="0" fillId="0" borderId="18" xfId="0" applyNumberFormat="1" applyBorder="1" applyAlignment="1">
      <alignment horizontal="right" vertical="center"/>
    </xf>
    <xf numFmtId="0" fontId="0" fillId="0" borderId="0" xfId="0" applyAlignment="1"/>
    <xf numFmtId="165" fontId="0" fillId="0" borderId="18" xfId="0" applyNumberFormat="1" applyBorder="1" applyAlignment="1">
      <alignment vertical="center"/>
    </xf>
    <xf numFmtId="0" fontId="0" fillId="0" borderId="18" xfId="0" applyBorder="1" applyAlignment="1"/>
    <xf numFmtId="0" fontId="0" fillId="0" borderId="12" xfId="0" applyBorder="1" applyAlignment="1">
      <alignment vertical="center"/>
    </xf>
    <xf numFmtId="0" fontId="0" fillId="3" borderId="18" xfId="0" applyFill="1" applyBorder="1" applyAlignment="1" applyProtection="1">
      <alignment horizontal="center" vertical="center"/>
      <protection locked="0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wrapText="1"/>
    </xf>
    <xf numFmtId="49" fontId="0" fillId="3" borderId="4" xfId="0" applyNumberFormat="1" applyFill="1" applyBorder="1" applyAlignment="1" applyProtection="1">
      <alignment vertical="top" wrapText="1"/>
      <protection locked="0"/>
    </xf>
    <xf numFmtId="49" fontId="0" fillId="3" borderId="5" xfId="0" applyNumberFormat="1" applyFill="1" applyBorder="1" applyAlignment="1" applyProtection="1">
      <alignment vertical="top" wrapText="1"/>
      <protection locked="0"/>
    </xf>
    <xf numFmtId="49" fontId="0" fillId="3" borderId="6" xfId="0" applyNumberFormat="1" applyFill="1" applyBorder="1" applyAlignment="1" applyProtection="1">
      <alignment vertical="top" wrapText="1"/>
      <protection locked="0"/>
    </xf>
    <xf numFmtId="49" fontId="0" fillId="3" borderId="9" xfId="0" applyNumberFormat="1" applyFill="1" applyBorder="1" applyAlignment="1" applyProtection="1">
      <alignment vertical="top" wrapText="1"/>
      <protection locked="0"/>
    </xf>
    <xf numFmtId="49" fontId="0" fillId="3" borderId="10" xfId="0" applyNumberFormat="1" applyFill="1" applyBorder="1" applyAlignment="1" applyProtection="1">
      <alignment vertical="top" wrapText="1"/>
      <protection locked="0"/>
    </xf>
    <xf numFmtId="49" fontId="0" fillId="3" borderId="11" xfId="0" applyNumberFormat="1" applyFill="1" applyBorder="1" applyAlignment="1" applyProtection="1">
      <alignment vertical="top" wrapText="1"/>
      <protection locked="0"/>
    </xf>
    <xf numFmtId="0" fontId="6" fillId="3" borderId="7" xfId="0" applyFont="1" applyFill="1" applyBorder="1" applyAlignment="1">
      <alignment wrapText="1"/>
    </xf>
    <xf numFmtId="0" fontId="17" fillId="0" borderId="0" xfId="0" applyFont="1" applyBorder="1" applyAlignment="1">
      <alignment wrapText="1"/>
    </xf>
    <xf numFmtId="0" fontId="17" fillId="0" borderId="7" xfId="0" applyFont="1" applyBorder="1" applyAlignment="1">
      <alignment wrapText="1"/>
    </xf>
    <xf numFmtId="0" fontId="6" fillId="3" borderId="4" xfId="0" applyFont="1" applyFill="1" applyBorder="1" applyAlignment="1" applyProtection="1">
      <alignment wrapText="1"/>
    </xf>
    <xf numFmtId="0" fontId="17" fillId="3" borderId="5" xfId="0" applyFont="1" applyFill="1" applyBorder="1" applyAlignment="1" applyProtection="1">
      <alignment wrapText="1"/>
    </xf>
    <xf numFmtId="0" fontId="17" fillId="3" borderId="6" xfId="0" applyFont="1" applyFill="1" applyBorder="1" applyAlignment="1" applyProtection="1">
      <alignment wrapText="1"/>
    </xf>
    <xf numFmtId="0" fontId="17" fillId="3" borderId="7" xfId="0" applyFont="1" applyFill="1" applyBorder="1" applyAlignment="1" applyProtection="1">
      <alignment wrapText="1"/>
    </xf>
    <xf numFmtId="0" fontId="17" fillId="3" borderId="0" xfId="0" applyFont="1" applyFill="1" applyBorder="1" applyAlignment="1" applyProtection="1">
      <alignment wrapText="1"/>
    </xf>
    <xf numFmtId="0" fontId="17" fillId="3" borderId="8" xfId="0" applyFont="1" applyFill="1" applyBorder="1" applyAlignment="1" applyProtection="1">
      <alignment wrapText="1"/>
    </xf>
    <xf numFmtId="49" fontId="0" fillId="3" borderId="27" xfId="0" applyNumberFormat="1" applyFill="1" applyBorder="1" applyAlignment="1" applyProtection="1">
      <alignment horizontal="left"/>
      <protection locked="0"/>
    </xf>
    <xf numFmtId="49" fontId="0" fillId="0" borderId="28" xfId="0" applyNumberFormat="1" applyBorder="1" applyAlignment="1" applyProtection="1">
      <alignment horizontal="left"/>
      <protection locked="0"/>
    </xf>
    <xf numFmtId="49" fontId="0" fillId="0" borderId="29" xfId="0" applyNumberFormat="1" applyBorder="1" applyAlignment="1" applyProtection="1">
      <alignment horizontal="left"/>
      <protection locked="0"/>
    </xf>
    <xf numFmtId="49" fontId="0" fillId="0" borderId="33" xfId="0" applyNumberFormat="1" applyBorder="1" applyAlignment="1" applyProtection="1">
      <alignment horizontal="left"/>
      <protection locked="0"/>
    </xf>
    <xf numFmtId="49" fontId="0" fillId="0" borderId="34" xfId="0" applyNumberFormat="1" applyBorder="1" applyAlignment="1" applyProtection="1">
      <alignment horizontal="left"/>
      <protection locked="0"/>
    </xf>
    <xf numFmtId="49" fontId="0" fillId="0" borderId="35" xfId="0" applyNumberFormat="1" applyBorder="1" applyAlignment="1" applyProtection="1">
      <alignment horizontal="left"/>
      <protection locked="0"/>
    </xf>
    <xf numFmtId="49" fontId="0" fillId="3" borderId="33" xfId="0" applyNumberFormat="1" applyFill="1" applyBorder="1" applyAlignment="1" applyProtection="1">
      <alignment horizontal="left" vertical="center"/>
      <protection locked="0"/>
    </xf>
    <xf numFmtId="49" fontId="0" fillId="0" borderId="34" xfId="0" applyNumberFormat="1" applyBorder="1" applyAlignment="1" applyProtection="1">
      <alignment horizontal="left" vertical="center"/>
      <protection locked="0"/>
    </xf>
    <xf numFmtId="49" fontId="0" fillId="0" borderId="35" xfId="0" applyNumberFormat="1" applyBorder="1" applyAlignment="1" applyProtection="1">
      <alignment horizontal="left" vertical="center"/>
      <protection locked="0"/>
    </xf>
    <xf numFmtId="49" fontId="0" fillId="3" borderId="34" xfId="0" applyNumberFormat="1" applyFill="1" applyBorder="1" applyAlignment="1" applyProtection="1">
      <alignment horizontal="left" vertical="center"/>
      <protection locked="0"/>
    </xf>
    <xf numFmtId="49" fontId="0" fillId="3" borderId="35" xfId="0" applyNumberForma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Radio" lockText="1" noThreeD="1"/>
</file>

<file path=xl/ctrlProps/ctrlProp18.xml><?xml version="1.0" encoding="utf-8"?>
<formControlPr xmlns="http://schemas.microsoft.com/office/spreadsheetml/2009/9/main" objectType="CheckBox" fmlaLink="D62" noThreeD="1"/>
</file>

<file path=xl/ctrlProps/ctrlProp19.xml><?xml version="1.0" encoding="utf-8"?>
<formControlPr xmlns="http://schemas.microsoft.com/office/spreadsheetml/2009/9/main" objectType="CheckBox" fmlaLink="D63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Radio" checked="Checked" firstButton="1" fmlaLink="B100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923925</xdr:colOff>
          <xdr:row>44</xdr:row>
          <xdr:rowOff>190500</xdr:rowOff>
        </xdr:from>
        <xdr:to>
          <xdr:col>1</xdr:col>
          <xdr:colOff>0</xdr:colOff>
          <xdr:row>46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1743075</xdr:colOff>
          <xdr:row>44</xdr:row>
          <xdr:rowOff>190500</xdr:rowOff>
        </xdr:from>
        <xdr:to>
          <xdr:col>2</xdr:col>
          <xdr:colOff>28575</xdr:colOff>
          <xdr:row>46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914400</xdr:colOff>
          <xdr:row>45</xdr:row>
          <xdr:rowOff>180975</xdr:rowOff>
        </xdr:from>
        <xdr:to>
          <xdr:col>1</xdr:col>
          <xdr:colOff>0</xdr:colOff>
          <xdr:row>47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1743075</xdr:colOff>
          <xdr:row>45</xdr:row>
          <xdr:rowOff>180975</xdr:rowOff>
        </xdr:from>
        <xdr:to>
          <xdr:col>2</xdr:col>
          <xdr:colOff>85725</xdr:colOff>
          <xdr:row>47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47</xdr:row>
          <xdr:rowOff>180975</xdr:rowOff>
        </xdr:from>
        <xdr:to>
          <xdr:col>3</xdr:col>
          <xdr:colOff>161925</xdr:colOff>
          <xdr:row>48</xdr:row>
          <xdr:rowOff>190500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600075</xdr:colOff>
          <xdr:row>47</xdr:row>
          <xdr:rowOff>180975</xdr:rowOff>
        </xdr:from>
        <xdr:to>
          <xdr:col>4</xdr:col>
          <xdr:colOff>142875</xdr:colOff>
          <xdr:row>48</xdr:row>
          <xdr:rowOff>190500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50</xdr:row>
          <xdr:rowOff>9525</xdr:rowOff>
        </xdr:from>
        <xdr:to>
          <xdr:col>3</xdr:col>
          <xdr:colOff>257175</xdr:colOff>
          <xdr:row>52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Show Guide Advertising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133350</xdr:colOff>
          <xdr:row>50</xdr:row>
          <xdr:rowOff>9525</xdr:rowOff>
        </xdr:from>
        <xdr:to>
          <xdr:col>4</xdr:col>
          <xdr:colOff>438150</xdr:colOff>
          <xdr:row>52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Sponsorship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96</xdr:row>
          <xdr:rowOff>0</xdr:rowOff>
        </xdr:from>
        <xdr:to>
          <xdr:col>0</xdr:col>
          <xdr:colOff>1123950</xdr:colOff>
          <xdr:row>97</xdr:row>
          <xdr:rowOff>19050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97</xdr:row>
          <xdr:rowOff>0</xdr:rowOff>
        </xdr:from>
        <xdr:to>
          <xdr:col>0</xdr:col>
          <xdr:colOff>1733550</xdr:colOff>
          <xdr:row>98</xdr:row>
          <xdr:rowOff>28575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£65 Single Membership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98</xdr:row>
          <xdr:rowOff>0</xdr:rowOff>
        </xdr:from>
        <xdr:to>
          <xdr:col>0</xdr:col>
          <xdr:colOff>1123950</xdr:colOff>
          <xdr:row>99</xdr:row>
          <xdr:rowOff>19050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£99 Joint Membership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99</xdr:row>
          <xdr:rowOff>9525</xdr:rowOff>
        </xdr:from>
        <xdr:to>
          <xdr:col>0</xdr:col>
          <xdr:colOff>1552575</xdr:colOff>
          <xdr:row>100</xdr:row>
          <xdr:rowOff>9525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£137 Vice President Membership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</xdr:row>
          <xdr:rowOff>180975</xdr:rowOff>
        </xdr:from>
        <xdr:to>
          <xdr:col>0</xdr:col>
          <xdr:colOff>800100</xdr:colOff>
          <xdr:row>9</xdr:row>
          <xdr:rowOff>9525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180975</xdr:rowOff>
        </xdr:from>
        <xdr:to>
          <xdr:col>0</xdr:col>
          <xdr:colOff>800100</xdr:colOff>
          <xdr:row>10</xdr:row>
          <xdr:rowOff>19050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10</xdr:row>
          <xdr:rowOff>180975</xdr:rowOff>
        </xdr:from>
        <xdr:to>
          <xdr:col>0</xdr:col>
          <xdr:colOff>800100</xdr:colOff>
          <xdr:row>12</xdr:row>
          <xdr:rowOff>9525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11</xdr:row>
          <xdr:rowOff>171450</xdr:rowOff>
        </xdr:from>
        <xdr:to>
          <xdr:col>0</xdr:col>
          <xdr:colOff>800100</xdr:colOff>
          <xdr:row>13</xdr:row>
          <xdr:rowOff>9525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No*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99</xdr:row>
          <xdr:rowOff>171450</xdr:rowOff>
        </xdr:from>
        <xdr:to>
          <xdr:col>1</xdr:col>
          <xdr:colOff>0</xdr:colOff>
          <xdr:row>100</xdr:row>
          <xdr:rowOff>238125</xdr:rowOff>
        </xdr:to>
        <xdr:sp macro="" textlink="">
          <xdr:nvSpPr>
            <xdr:cNvPr id="1099" name="Option Button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I am an existing Member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866775</xdr:colOff>
          <xdr:row>60</xdr:row>
          <xdr:rowOff>180975</xdr:rowOff>
        </xdr:from>
        <xdr:to>
          <xdr:col>5</xdr:col>
          <xdr:colOff>238125</xdr:colOff>
          <xdr:row>62</xdr:row>
          <xdr:rowOff>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  <a:ext uri="{FF2B5EF4-FFF2-40B4-BE49-F238E27FC236}">
                  <a16:creationId xmlns:a16="http://schemas.microsoft.com/office/drawing/2014/main" id="{00000000-0008-0000-0000-00004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876300</xdr:colOff>
          <xdr:row>61</xdr:row>
          <xdr:rowOff>180975</xdr:rowOff>
        </xdr:from>
        <xdr:to>
          <xdr:col>5</xdr:col>
          <xdr:colOff>352425</xdr:colOff>
          <xdr:row>63</xdr:row>
          <xdr:rowOff>47625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866775</xdr:colOff>
          <xdr:row>64</xdr:row>
          <xdr:rowOff>0</xdr:rowOff>
        </xdr:from>
        <xdr:to>
          <xdr:col>3</xdr:col>
          <xdr:colOff>295275</xdr:colOff>
          <xdr:row>65</xdr:row>
          <xdr:rowOff>19050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F5A68-CDAE-490C-AF2B-C47E6B6FE5F9}">
  <sheetPr codeName="Sheet1"/>
  <dimension ref="A1:L119"/>
  <sheetViews>
    <sheetView showGridLines="0" showRowColHeaders="0" tabSelected="1" showRuler="0" view="pageLayout" zoomScale="150" zoomScaleNormal="100" zoomScaleSheetLayoutView="150" zoomScalePageLayoutView="150" workbookViewId="0">
      <selection activeCell="A15" sqref="A15:G15"/>
    </sheetView>
  </sheetViews>
  <sheetFormatPr defaultRowHeight="15" x14ac:dyDescent="0.25"/>
  <cols>
    <col min="1" max="1" width="27" customWidth="1"/>
    <col min="8" max="8" width="1" customWidth="1"/>
    <col min="10" max="10" width="6.140625" customWidth="1"/>
    <col min="11" max="11" width="7.85546875" customWidth="1"/>
  </cols>
  <sheetData>
    <row r="1" spans="1:12" ht="27" thickBot="1" x14ac:dyDescent="0.45">
      <c r="A1" s="207" t="s">
        <v>1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L1" s="224"/>
    </row>
    <row r="2" spans="1:12" x14ac:dyDescent="0.25">
      <c r="A2" s="225" t="s">
        <v>180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spans="1:12" x14ac:dyDescent="0.25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5"/>
    </row>
    <row r="4" spans="1:12" x14ac:dyDescent="0.25">
      <c r="A4" s="226" t="s">
        <v>147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</row>
    <row r="5" spans="1:12" x14ac:dyDescent="0.25">
      <c r="A5" s="227" t="s">
        <v>177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</row>
    <row r="6" spans="1:12" x14ac:dyDescent="0.25">
      <c r="A6" s="227" t="s">
        <v>0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</row>
    <row r="7" spans="1:12" ht="3" customHeight="1" thickBot="1" x14ac:dyDescent="0.3"/>
    <row r="8" spans="1:12" ht="15.75" customHeight="1" x14ac:dyDescent="0.3">
      <c r="A8" s="68" t="s">
        <v>2</v>
      </c>
      <c r="B8" s="69"/>
      <c r="C8" s="69"/>
      <c r="D8" s="69"/>
      <c r="E8" s="69"/>
      <c r="F8" s="69"/>
      <c r="G8" s="70"/>
      <c r="H8" s="12"/>
      <c r="I8" s="76" t="s">
        <v>151</v>
      </c>
      <c r="J8" s="77"/>
      <c r="K8" s="77"/>
      <c r="L8" s="78"/>
    </row>
    <row r="9" spans="1:12" x14ac:dyDescent="0.25">
      <c r="A9" s="15"/>
      <c r="B9" s="16"/>
      <c r="C9" s="16"/>
      <c r="D9" s="16"/>
      <c r="E9" s="16"/>
      <c r="F9" s="16"/>
      <c r="G9" s="17"/>
      <c r="H9" s="12"/>
      <c r="I9" s="152" t="s">
        <v>155</v>
      </c>
      <c r="J9" s="153"/>
      <c r="K9" s="153"/>
      <c r="L9" s="154"/>
    </row>
    <row r="10" spans="1:12" x14ac:dyDescent="0.25">
      <c r="A10" s="15"/>
      <c r="B10" s="16"/>
      <c r="C10" s="16"/>
      <c r="D10" s="16"/>
      <c r="E10" s="16"/>
      <c r="F10" s="16"/>
      <c r="G10" s="17"/>
      <c r="H10" s="12"/>
      <c r="I10" s="155"/>
      <c r="J10" s="153"/>
      <c r="K10" s="153"/>
      <c r="L10" s="154"/>
    </row>
    <row r="11" spans="1:12" ht="15.75" x14ac:dyDescent="0.25">
      <c r="A11" s="71" t="s">
        <v>3</v>
      </c>
      <c r="B11" s="16"/>
      <c r="C11" s="16"/>
      <c r="D11" s="16"/>
      <c r="E11" s="16"/>
      <c r="F11" s="16"/>
      <c r="G11" s="17"/>
      <c r="H11" s="12"/>
      <c r="I11" s="40" t="s">
        <v>166</v>
      </c>
      <c r="J11" s="41"/>
      <c r="K11" s="41"/>
      <c r="L11" s="42"/>
    </row>
    <row r="12" spans="1:12" x14ac:dyDescent="0.25">
      <c r="A12" s="15"/>
      <c r="B12" s="16"/>
      <c r="C12" s="16"/>
      <c r="D12" s="16"/>
      <c r="E12" s="16"/>
      <c r="F12" s="16"/>
      <c r="G12" s="17"/>
      <c r="H12" s="12"/>
      <c r="I12" s="40" t="s">
        <v>152</v>
      </c>
      <c r="J12" s="41"/>
      <c r="K12" s="41"/>
      <c r="L12" s="42"/>
    </row>
    <row r="13" spans="1:12" x14ac:dyDescent="0.25">
      <c r="A13" s="15"/>
      <c r="B13" s="16"/>
      <c r="C13" s="16"/>
      <c r="D13" s="16"/>
      <c r="E13" s="16"/>
      <c r="F13" s="16"/>
      <c r="G13" s="17"/>
      <c r="H13" s="12"/>
      <c r="I13" s="40" t="s">
        <v>153</v>
      </c>
      <c r="J13" s="41"/>
      <c r="K13" s="41"/>
      <c r="L13" s="42"/>
    </row>
    <row r="14" spans="1:12" ht="15.75" x14ac:dyDescent="0.25">
      <c r="A14" s="72" t="s">
        <v>4</v>
      </c>
      <c r="B14" s="56"/>
      <c r="C14" s="56"/>
      <c r="D14" s="56"/>
      <c r="E14" s="56"/>
      <c r="F14" s="56"/>
      <c r="G14" s="73"/>
      <c r="H14" s="12"/>
      <c r="I14" s="40" t="s">
        <v>156</v>
      </c>
      <c r="J14" s="41"/>
      <c r="K14" s="41"/>
      <c r="L14" s="42"/>
    </row>
    <row r="15" spans="1:12" ht="18.75" customHeight="1" thickBot="1" x14ac:dyDescent="0.3">
      <c r="A15" s="228"/>
      <c r="B15" s="229"/>
      <c r="C15" s="229"/>
      <c r="D15" s="229"/>
      <c r="E15" s="229"/>
      <c r="F15" s="229"/>
      <c r="G15" s="230"/>
      <c r="H15" s="31"/>
      <c r="I15" s="40" t="s">
        <v>175</v>
      </c>
      <c r="J15" s="41"/>
      <c r="K15" s="41"/>
      <c r="L15" s="42"/>
    </row>
    <row r="16" spans="1:12" x14ac:dyDescent="0.25">
      <c r="A16" s="88"/>
      <c r="B16" s="88"/>
      <c r="C16" s="88"/>
      <c r="D16" s="88"/>
      <c r="E16" s="88"/>
      <c r="F16" s="88"/>
      <c r="G16" s="88"/>
      <c r="H16" s="31"/>
      <c r="I16" s="79" t="s">
        <v>176</v>
      </c>
      <c r="J16" s="80"/>
      <c r="K16" s="80"/>
      <c r="L16" s="81"/>
    </row>
    <row r="17" spans="1:12" ht="17.25" customHeight="1" thickBot="1" x14ac:dyDescent="0.35">
      <c r="A17" s="89" t="s">
        <v>5</v>
      </c>
      <c r="B17" s="12"/>
      <c r="C17" s="12"/>
      <c r="D17" s="12"/>
      <c r="E17" s="12"/>
      <c r="F17" s="12"/>
      <c r="G17" s="12"/>
      <c r="H17" s="12"/>
      <c r="I17" s="82" t="s">
        <v>154</v>
      </c>
      <c r="J17" s="83"/>
      <c r="K17" s="83"/>
      <c r="L17" s="84"/>
    </row>
    <row r="18" spans="1:12" ht="15.75" thickBot="1" x14ac:dyDescent="0.3">
      <c r="A18" s="90" t="s">
        <v>148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1:12" ht="21" customHeight="1" x14ac:dyDescent="0.25">
      <c r="A19" s="91" t="s">
        <v>6</v>
      </c>
      <c r="B19" s="122"/>
      <c r="C19" s="123"/>
      <c r="D19" s="123"/>
      <c r="E19" s="123"/>
      <c r="F19" s="123"/>
      <c r="G19" s="124"/>
      <c r="H19" s="31"/>
      <c r="I19" s="61" t="s">
        <v>136</v>
      </c>
      <c r="J19" s="62"/>
      <c r="K19" s="62"/>
      <c r="L19" s="63"/>
    </row>
    <row r="20" spans="1:12" ht="21" customHeight="1" x14ac:dyDescent="0.25">
      <c r="A20" s="91" t="s">
        <v>19</v>
      </c>
      <c r="B20" s="116"/>
      <c r="C20" s="117"/>
      <c r="D20" s="117"/>
      <c r="E20" s="117"/>
      <c r="F20" s="117"/>
      <c r="G20" s="118"/>
      <c r="H20" s="31"/>
      <c r="I20" s="57"/>
      <c r="J20" s="31"/>
      <c r="K20" s="31"/>
      <c r="L20" s="58"/>
    </row>
    <row r="21" spans="1:12" ht="21" customHeight="1" x14ac:dyDescent="0.25">
      <c r="A21" s="91" t="s">
        <v>7</v>
      </c>
      <c r="B21" s="119"/>
      <c r="C21" s="117"/>
      <c r="D21" s="117"/>
      <c r="E21" s="117"/>
      <c r="F21" s="117"/>
      <c r="G21" s="118"/>
      <c r="H21" s="31"/>
      <c r="I21" s="57" t="s">
        <v>137</v>
      </c>
      <c r="J21" s="31"/>
      <c r="K21" s="31"/>
      <c r="L21" s="58"/>
    </row>
    <row r="22" spans="1:12" ht="21" customHeight="1" x14ac:dyDescent="0.25">
      <c r="A22" s="91" t="s">
        <v>10</v>
      </c>
      <c r="B22" s="116"/>
      <c r="C22" s="117"/>
      <c r="D22" s="117"/>
      <c r="E22" s="117"/>
      <c r="F22" s="117"/>
      <c r="G22" s="118"/>
      <c r="H22" s="31"/>
      <c r="I22" s="57"/>
      <c r="J22" s="31"/>
      <c r="K22" s="31"/>
      <c r="L22" s="58"/>
    </row>
    <row r="23" spans="1:12" ht="21" customHeight="1" x14ac:dyDescent="0.25">
      <c r="A23" s="91" t="s">
        <v>11</v>
      </c>
      <c r="B23" s="119"/>
      <c r="C23" s="117"/>
      <c r="D23" s="117"/>
      <c r="E23" s="117"/>
      <c r="F23" s="117"/>
      <c r="G23" s="118"/>
      <c r="H23" s="31"/>
      <c r="I23" s="57" t="s">
        <v>138</v>
      </c>
      <c r="J23" s="31"/>
      <c r="K23" s="31"/>
      <c r="L23" s="58"/>
    </row>
    <row r="24" spans="1:12" ht="21" customHeight="1" x14ac:dyDescent="0.25">
      <c r="A24" s="92" t="s">
        <v>8</v>
      </c>
      <c r="B24" s="116"/>
      <c r="C24" s="117"/>
      <c r="D24" s="117"/>
      <c r="E24" s="74" t="s">
        <v>9</v>
      </c>
      <c r="F24" s="117"/>
      <c r="G24" s="118"/>
      <c r="H24" s="31"/>
      <c r="I24" s="57"/>
      <c r="J24" s="31"/>
      <c r="K24" s="31"/>
      <c r="L24" s="58"/>
    </row>
    <row r="25" spans="1:12" ht="21" customHeight="1" x14ac:dyDescent="0.25">
      <c r="A25" s="92" t="s">
        <v>12</v>
      </c>
      <c r="B25" s="119"/>
      <c r="C25" s="117"/>
      <c r="D25" s="117"/>
      <c r="E25" s="75" t="s">
        <v>13</v>
      </c>
      <c r="F25" s="120"/>
      <c r="G25" s="121"/>
      <c r="H25" s="31"/>
      <c r="I25" s="57" t="s">
        <v>163</v>
      </c>
      <c r="J25" s="31"/>
      <c r="K25" s="31"/>
      <c r="L25" s="58"/>
    </row>
    <row r="26" spans="1:12" ht="21" customHeight="1" x14ac:dyDescent="0.25">
      <c r="A26" s="92" t="s">
        <v>14</v>
      </c>
      <c r="B26" s="116"/>
      <c r="C26" s="117"/>
      <c r="D26" s="117"/>
      <c r="E26" s="117"/>
      <c r="F26" s="117"/>
      <c r="G26" s="118"/>
      <c r="H26" s="31"/>
      <c r="I26" s="57"/>
      <c r="J26" s="31"/>
      <c r="K26" s="31"/>
      <c r="L26" s="58"/>
    </row>
    <row r="27" spans="1:12" ht="21" customHeight="1" thickBot="1" x14ac:dyDescent="0.3">
      <c r="A27" s="92" t="s">
        <v>15</v>
      </c>
      <c r="B27" s="254"/>
      <c r="C27" s="257"/>
      <c r="D27" s="257"/>
      <c r="E27" s="257"/>
      <c r="F27" s="257"/>
      <c r="G27" s="258"/>
      <c r="H27" s="31"/>
      <c r="I27" s="57" t="s">
        <v>139</v>
      </c>
      <c r="J27" s="31"/>
      <c r="K27" s="31"/>
      <c r="L27" s="58"/>
    </row>
    <row r="28" spans="1:12" ht="15.75" x14ac:dyDescent="0.25">
      <c r="A28" s="93" t="s">
        <v>16</v>
      </c>
      <c r="H28" s="31"/>
      <c r="I28" s="60"/>
      <c r="J28" s="31"/>
      <c r="K28" s="31"/>
      <c r="L28" s="58"/>
    </row>
    <row r="29" spans="1:12" ht="15.75" thickBot="1" x14ac:dyDescent="0.3">
      <c r="A29" s="90" t="s">
        <v>17</v>
      </c>
      <c r="H29" s="12"/>
      <c r="I29" s="57" t="s">
        <v>140</v>
      </c>
      <c r="J29" s="32"/>
      <c r="K29" s="32"/>
      <c r="L29" s="59"/>
    </row>
    <row r="30" spans="1:12" ht="19.5" customHeight="1" x14ac:dyDescent="0.25">
      <c r="A30" s="92" t="s">
        <v>18</v>
      </c>
      <c r="B30" s="122"/>
      <c r="C30" s="123"/>
      <c r="D30" s="123"/>
      <c r="E30" s="123"/>
      <c r="F30" s="123"/>
      <c r="G30" s="124"/>
      <c r="H30" s="12"/>
      <c r="I30" s="60"/>
      <c r="J30" s="32"/>
      <c r="K30" s="32"/>
      <c r="L30" s="59"/>
    </row>
    <row r="31" spans="1:12" ht="19.5" customHeight="1" x14ac:dyDescent="0.25">
      <c r="A31" s="92" t="s">
        <v>173</v>
      </c>
      <c r="B31" s="116"/>
      <c r="C31" s="117"/>
      <c r="D31" s="117"/>
      <c r="E31" s="117"/>
      <c r="F31" s="117"/>
      <c r="G31" s="118"/>
      <c r="H31" s="12"/>
      <c r="I31" s="60" t="s">
        <v>141</v>
      </c>
      <c r="J31" s="32"/>
      <c r="K31" s="32"/>
      <c r="L31" s="59"/>
    </row>
    <row r="32" spans="1:12" ht="19.5" customHeight="1" x14ac:dyDescent="0.25">
      <c r="A32" s="92" t="s">
        <v>7</v>
      </c>
      <c r="B32" s="119"/>
      <c r="C32" s="117"/>
      <c r="D32" s="117"/>
      <c r="E32" s="117"/>
      <c r="F32" s="117"/>
      <c r="G32" s="118"/>
      <c r="H32" s="31"/>
      <c r="I32" s="60"/>
      <c r="J32" s="31"/>
      <c r="K32" s="31"/>
      <c r="L32" s="58"/>
    </row>
    <row r="33" spans="1:12" ht="19.5" customHeight="1" x14ac:dyDescent="0.25">
      <c r="A33" s="92" t="s">
        <v>10</v>
      </c>
      <c r="B33" s="116"/>
      <c r="C33" s="117"/>
      <c r="D33" s="117"/>
      <c r="E33" s="117"/>
      <c r="F33" s="117"/>
      <c r="G33" s="118"/>
      <c r="H33" s="31"/>
      <c r="I33" s="57" t="s">
        <v>142</v>
      </c>
      <c r="J33" s="31"/>
      <c r="K33" s="31"/>
      <c r="L33" s="58"/>
    </row>
    <row r="34" spans="1:12" ht="19.5" customHeight="1" x14ac:dyDescent="0.25">
      <c r="A34" s="92" t="s">
        <v>11</v>
      </c>
      <c r="B34" s="119"/>
      <c r="C34" s="117"/>
      <c r="D34" s="117"/>
      <c r="E34" s="117"/>
      <c r="F34" s="117"/>
      <c r="G34" s="118"/>
      <c r="H34" s="31"/>
      <c r="I34" s="57"/>
      <c r="J34" s="31"/>
      <c r="K34" s="31"/>
      <c r="L34" s="58"/>
    </row>
    <row r="35" spans="1:12" ht="19.5" customHeight="1" x14ac:dyDescent="0.25">
      <c r="A35" s="92" t="s">
        <v>8</v>
      </c>
      <c r="B35" s="116"/>
      <c r="C35" s="117"/>
      <c r="D35" s="117"/>
      <c r="E35" s="74" t="s">
        <v>9</v>
      </c>
      <c r="F35" s="117"/>
      <c r="G35" s="118"/>
      <c r="H35" s="31"/>
      <c r="I35" s="57" t="s">
        <v>143</v>
      </c>
      <c r="J35" s="31"/>
      <c r="K35" s="31"/>
      <c r="L35" s="58"/>
    </row>
    <row r="36" spans="1:12" ht="19.5" customHeight="1" x14ac:dyDescent="0.25">
      <c r="A36" s="92" t="s">
        <v>12</v>
      </c>
      <c r="B36" s="119"/>
      <c r="C36" s="117"/>
      <c r="D36" s="117"/>
      <c r="E36" s="75" t="s">
        <v>13</v>
      </c>
      <c r="F36" s="120"/>
      <c r="G36" s="121"/>
      <c r="H36" s="31"/>
      <c r="I36" s="57"/>
      <c r="J36" s="31"/>
      <c r="K36" s="31"/>
      <c r="L36" s="58"/>
    </row>
    <row r="37" spans="1:12" ht="19.5" customHeight="1" x14ac:dyDescent="0.25">
      <c r="A37" s="92" t="s">
        <v>14</v>
      </c>
      <c r="B37" s="116"/>
      <c r="C37" s="117"/>
      <c r="D37" s="117"/>
      <c r="E37" s="117"/>
      <c r="F37" s="117"/>
      <c r="G37" s="118"/>
      <c r="H37" s="31"/>
      <c r="I37" s="57" t="s">
        <v>144</v>
      </c>
      <c r="J37" s="31"/>
      <c r="K37" s="31"/>
      <c r="L37" s="58"/>
    </row>
    <row r="38" spans="1:12" ht="19.5" customHeight="1" thickBot="1" x14ac:dyDescent="0.3">
      <c r="A38" s="91" t="s">
        <v>167</v>
      </c>
      <c r="B38" s="254"/>
      <c r="C38" s="255"/>
      <c r="D38" s="255"/>
      <c r="E38" s="255"/>
      <c r="F38" s="255"/>
      <c r="G38" s="256"/>
      <c r="H38" s="31"/>
      <c r="I38" s="57"/>
      <c r="J38" s="31"/>
      <c r="K38" s="31"/>
      <c r="L38" s="58"/>
    </row>
    <row r="39" spans="1:12" ht="0.75" customHeight="1" x14ac:dyDescent="0.25">
      <c r="A39" s="12"/>
      <c r="G39" s="34"/>
      <c r="H39" s="31"/>
      <c r="I39" s="60"/>
      <c r="J39" s="31"/>
      <c r="K39" s="31"/>
      <c r="L39" s="58"/>
    </row>
    <row r="40" spans="1:12" ht="18.75" customHeight="1" thickBot="1" x14ac:dyDescent="0.3">
      <c r="A40" s="93" t="s">
        <v>181</v>
      </c>
      <c r="G40" s="34"/>
      <c r="H40" s="31"/>
      <c r="I40" s="57" t="s">
        <v>145</v>
      </c>
      <c r="J40" s="31"/>
      <c r="K40" s="31"/>
      <c r="L40" s="58"/>
    </row>
    <row r="41" spans="1:12" ht="20.25" customHeight="1" x14ac:dyDescent="0.25">
      <c r="A41" s="94" t="s">
        <v>20</v>
      </c>
      <c r="B41" s="248"/>
      <c r="C41" s="249"/>
      <c r="D41" s="249"/>
      <c r="E41" s="249"/>
      <c r="F41" s="249"/>
      <c r="G41" s="250"/>
      <c r="H41" s="31"/>
      <c r="I41" s="60"/>
      <c r="J41" s="31"/>
      <c r="K41" s="31"/>
      <c r="L41" s="58"/>
    </row>
    <row r="42" spans="1:12" ht="19.5" customHeight="1" thickBot="1" x14ac:dyDescent="0.3">
      <c r="A42" s="94" t="s">
        <v>21</v>
      </c>
      <c r="B42" s="251"/>
      <c r="C42" s="252"/>
      <c r="D42" s="252"/>
      <c r="E42" s="252"/>
      <c r="F42" s="252"/>
      <c r="G42" s="253"/>
      <c r="H42" s="31"/>
      <c r="I42" s="57" t="s">
        <v>146</v>
      </c>
      <c r="J42" s="31"/>
      <c r="K42" s="31"/>
      <c r="L42" s="58"/>
    </row>
    <row r="43" spans="1:12" ht="0.75" customHeight="1" x14ac:dyDescent="0.25">
      <c r="A43" s="12"/>
      <c r="H43" s="12"/>
      <c r="I43" s="60"/>
      <c r="J43" s="32"/>
      <c r="K43" s="32"/>
      <c r="L43" s="59"/>
    </row>
    <row r="44" spans="1:12" ht="19.5" thickBot="1" x14ac:dyDescent="0.35">
      <c r="A44" s="89" t="s">
        <v>164</v>
      </c>
      <c r="H44" s="12"/>
      <c r="I44" s="85"/>
      <c r="J44" s="86"/>
      <c r="K44" s="86"/>
      <c r="L44" s="87"/>
    </row>
    <row r="45" spans="1:12" ht="16.5" thickBot="1" x14ac:dyDescent="0.3">
      <c r="A45" s="66" t="s">
        <v>134</v>
      </c>
      <c r="B45" s="13"/>
      <c r="C45" s="13"/>
      <c r="D45" s="13"/>
      <c r="E45" s="13"/>
      <c r="F45" s="13"/>
      <c r="G45" s="14"/>
      <c r="H45" s="12"/>
      <c r="I45" s="12"/>
      <c r="J45" s="12"/>
      <c r="K45" s="12"/>
      <c r="L45" s="12"/>
    </row>
    <row r="46" spans="1:12" x14ac:dyDescent="0.25">
      <c r="A46" s="64" t="s">
        <v>22</v>
      </c>
      <c r="B46" s="22"/>
      <c r="C46" s="22"/>
      <c r="D46" s="22"/>
      <c r="E46" s="22"/>
      <c r="F46" s="22"/>
      <c r="G46" s="65"/>
      <c r="H46" s="12"/>
      <c r="I46" s="242" t="s">
        <v>179</v>
      </c>
      <c r="J46" s="243"/>
      <c r="K46" s="243"/>
      <c r="L46" s="244"/>
    </row>
    <row r="47" spans="1:12" x14ac:dyDescent="0.25">
      <c r="A47" s="64" t="s">
        <v>23</v>
      </c>
      <c r="B47" s="22"/>
      <c r="C47" s="22"/>
      <c r="D47" s="22"/>
      <c r="E47" s="22"/>
      <c r="F47" s="22"/>
      <c r="G47" s="65"/>
      <c r="H47" s="12"/>
      <c r="I47" s="245"/>
      <c r="J47" s="246"/>
      <c r="K47" s="246"/>
      <c r="L47" s="247"/>
    </row>
    <row r="48" spans="1:12" ht="15.75" x14ac:dyDescent="0.25">
      <c r="A48" s="67" t="s">
        <v>24</v>
      </c>
      <c r="B48" s="22"/>
      <c r="C48" s="22"/>
      <c r="D48" s="22"/>
      <c r="E48" s="22"/>
      <c r="F48" s="22"/>
      <c r="G48" s="65"/>
      <c r="H48" s="12"/>
      <c r="I48" s="64"/>
      <c r="J48" s="108"/>
      <c r="K48" s="109"/>
      <c r="L48" s="65"/>
    </row>
    <row r="49" spans="1:12" ht="16.5" customHeight="1" thickBot="1" x14ac:dyDescent="0.3">
      <c r="A49" s="64"/>
      <c r="B49" s="22"/>
      <c r="C49" s="22"/>
      <c r="D49" s="22"/>
      <c r="E49" s="22"/>
      <c r="F49" s="22"/>
      <c r="G49" s="65"/>
      <c r="H49" s="12"/>
      <c r="I49" s="18"/>
      <c r="J49" s="110"/>
      <c r="K49" s="111"/>
      <c r="L49" s="20"/>
    </row>
    <row r="50" spans="1:12" ht="15" customHeight="1" x14ac:dyDescent="0.25">
      <c r="A50" s="239" t="s">
        <v>25</v>
      </c>
      <c r="B50" s="240"/>
      <c r="C50" s="240"/>
      <c r="D50" s="240"/>
      <c r="E50" s="240"/>
      <c r="F50" s="240"/>
      <c r="G50" s="65"/>
      <c r="H50" s="12"/>
      <c r="I50" s="43"/>
      <c r="L50" s="43"/>
    </row>
    <row r="51" spans="1:12" x14ac:dyDescent="0.25">
      <c r="A51" s="241"/>
      <c r="B51" s="240"/>
      <c r="C51" s="240"/>
      <c r="D51" s="240"/>
      <c r="E51" s="240"/>
      <c r="F51" s="240"/>
      <c r="G51" s="65"/>
      <c r="H51" s="12"/>
      <c r="I51" s="39"/>
      <c r="L51" s="39"/>
    </row>
    <row r="52" spans="1:12" ht="15.75" thickBot="1" x14ac:dyDescent="0.3">
      <c r="A52" s="18"/>
      <c r="B52" s="19"/>
      <c r="C52" s="19"/>
      <c r="D52" s="19"/>
      <c r="E52" s="19"/>
      <c r="F52" s="19"/>
      <c r="G52" s="20"/>
      <c r="H52" s="12"/>
    </row>
    <row r="53" spans="1:12" ht="15" customHeight="1" x14ac:dyDescent="0.25">
      <c r="A53" s="156" t="s">
        <v>174</v>
      </c>
      <c r="B53" s="156"/>
      <c r="C53" s="156"/>
      <c r="D53" s="156"/>
      <c r="E53" s="156"/>
      <c r="F53" s="156"/>
      <c r="G53" s="156"/>
      <c r="H53" s="156"/>
      <c r="I53" s="156"/>
      <c r="J53" s="156"/>
      <c r="K53" s="156"/>
      <c r="L53" s="156"/>
    </row>
    <row r="54" spans="1:12" ht="15.75" thickBot="1" x14ac:dyDescent="0.3">
      <c r="A54" s="232"/>
      <c r="B54" s="232"/>
      <c r="C54" s="232"/>
      <c r="D54" s="232"/>
      <c r="E54" s="232"/>
      <c r="F54" s="232"/>
      <c r="G54" s="232"/>
      <c r="H54" s="232"/>
      <c r="I54" s="232"/>
      <c r="J54" s="232"/>
      <c r="K54" s="232"/>
      <c r="L54" s="232"/>
    </row>
    <row r="55" spans="1:12" x14ac:dyDescent="0.25">
      <c r="A55" s="233"/>
      <c r="B55" s="234"/>
      <c r="C55" s="234"/>
      <c r="D55" s="234"/>
      <c r="E55" s="234"/>
      <c r="F55" s="234"/>
      <c r="G55" s="234"/>
      <c r="H55" s="234"/>
      <c r="I55" s="234"/>
      <c r="J55" s="234"/>
      <c r="K55" s="234"/>
      <c r="L55" s="235"/>
    </row>
    <row r="56" spans="1:12" ht="15.75" thickBot="1" x14ac:dyDescent="0.3">
      <c r="A56" s="236"/>
      <c r="B56" s="237"/>
      <c r="C56" s="237"/>
      <c r="D56" s="237"/>
      <c r="E56" s="237"/>
      <c r="F56" s="237"/>
      <c r="G56" s="237"/>
      <c r="H56" s="237"/>
      <c r="I56" s="237"/>
      <c r="J56" s="237"/>
      <c r="K56" s="237"/>
      <c r="L56" s="238"/>
    </row>
    <row r="57" spans="1:12" ht="11.25" customHeight="1" thickBot="1" x14ac:dyDescent="0.3">
      <c r="A57" s="231" t="s">
        <v>135</v>
      </c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</row>
    <row r="58" spans="1:12" ht="27" thickBot="1" x14ac:dyDescent="0.45">
      <c r="A58" s="207" t="s">
        <v>1</v>
      </c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9"/>
    </row>
    <row r="59" spans="1:12" ht="18.75" x14ac:dyDescent="0.3">
      <c r="A59" s="21" t="s">
        <v>26</v>
      </c>
    </row>
    <row r="60" spans="1:12" ht="15" customHeight="1" x14ac:dyDescent="0.25">
      <c r="A60" s="156" t="s">
        <v>171</v>
      </c>
      <c r="B60" s="156"/>
      <c r="C60" s="156"/>
      <c r="D60" s="156"/>
      <c r="E60" s="156"/>
      <c r="F60" s="156"/>
      <c r="G60" s="156"/>
      <c r="H60" s="156"/>
      <c r="I60" s="156"/>
      <c r="J60" s="156"/>
      <c r="K60" s="156"/>
      <c r="L60" s="156"/>
    </row>
    <row r="61" spans="1:12" x14ac:dyDescent="0.25">
      <c r="A61" s="156"/>
      <c r="B61" s="156"/>
      <c r="C61" s="156"/>
      <c r="D61" s="156"/>
      <c r="E61" s="156"/>
      <c r="F61" s="156"/>
      <c r="G61" s="156"/>
      <c r="H61" s="156"/>
      <c r="I61" s="156"/>
      <c r="J61" s="156"/>
      <c r="K61" s="156"/>
      <c r="L61" s="156"/>
    </row>
    <row r="62" spans="1:12" ht="15" customHeight="1" x14ac:dyDescent="0.25">
      <c r="A62" s="95" t="s">
        <v>157</v>
      </c>
      <c r="B62" s="27"/>
      <c r="C62" s="96"/>
      <c r="D62" s="100" t="b">
        <v>0</v>
      </c>
      <c r="E62" s="38"/>
      <c r="F62" s="38"/>
      <c r="G62" s="158" t="s">
        <v>165</v>
      </c>
      <c r="H62" s="159"/>
      <c r="I62" s="159"/>
      <c r="J62" s="159"/>
      <c r="K62" s="159"/>
      <c r="L62" s="160"/>
    </row>
    <row r="63" spans="1:12" x14ac:dyDescent="0.25">
      <c r="A63" s="28" t="s">
        <v>158</v>
      </c>
      <c r="B63" s="16"/>
      <c r="C63" s="97"/>
      <c r="D63" s="100" t="b">
        <v>0</v>
      </c>
      <c r="E63" s="38"/>
      <c r="F63" s="38"/>
      <c r="G63" s="161"/>
      <c r="H63" s="162"/>
      <c r="I63" s="162"/>
      <c r="J63" s="162"/>
      <c r="K63" s="162"/>
      <c r="L63" s="163"/>
    </row>
    <row r="64" spans="1:12" x14ac:dyDescent="0.25">
      <c r="A64" s="211" t="s">
        <v>106</v>
      </c>
      <c r="B64" s="212"/>
      <c r="C64" s="97"/>
      <c r="D64" s="101"/>
      <c r="E64" s="38"/>
      <c r="F64" s="38"/>
      <c r="G64" s="164"/>
      <c r="H64" s="165"/>
      <c r="I64" s="165"/>
      <c r="J64" s="165"/>
      <c r="K64" s="165"/>
      <c r="L64" s="166"/>
    </row>
    <row r="65" spans="1:12" x14ac:dyDescent="0.25">
      <c r="A65" s="213"/>
      <c r="B65" s="214"/>
      <c r="C65" s="30"/>
      <c r="D65" s="102"/>
    </row>
    <row r="66" spans="1:12" ht="7.5" customHeight="1" x14ac:dyDescent="0.25">
      <c r="C66" s="12"/>
      <c r="D66" s="103"/>
    </row>
    <row r="67" spans="1:12" x14ac:dyDescent="0.25">
      <c r="A67" s="105" t="s">
        <v>27</v>
      </c>
      <c r="B67" s="131" t="s">
        <v>28</v>
      </c>
      <c r="C67" s="132"/>
      <c r="D67" s="131" t="s">
        <v>29</v>
      </c>
      <c r="E67" s="132"/>
      <c r="F67" s="131" t="s">
        <v>127</v>
      </c>
      <c r="G67" s="132"/>
      <c r="H67" s="131" t="s">
        <v>129</v>
      </c>
      <c r="I67" s="131"/>
      <c r="J67" s="131"/>
      <c r="K67" s="131" t="s">
        <v>130</v>
      </c>
      <c r="L67" s="131"/>
    </row>
    <row r="68" spans="1:12" x14ac:dyDescent="0.25">
      <c r="A68" s="106"/>
      <c r="B68" s="133" t="s">
        <v>161</v>
      </c>
      <c r="C68" s="134"/>
      <c r="D68" s="195"/>
      <c r="E68" s="134"/>
      <c r="F68" s="195" t="s">
        <v>128</v>
      </c>
      <c r="G68" s="134"/>
      <c r="H68" s="195" t="s">
        <v>128</v>
      </c>
      <c r="I68" s="195"/>
      <c r="J68" s="195"/>
      <c r="K68" s="195" t="s">
        <v>131</v>
      </c>
      <c r="L68" s="195"/>
    </row>
    <row r="69" spans="1:12" x14ac:dyDescent="0.25">
      <c r="A69" s="106"/>
      <c r="B69" s="133" t="s">
        <v>162</v>
      </c>
      <c r="C69" s="134"/>
      <c r="D69" s="195"/>
      <c r="E69" s="134"/>
      <c r="F69" s="195" t="s">
        <v>133</v>
      </c>
      <c r="G69" s="134"/>
      <c r="H69" s="195" t="s">
        <v>133</v>
      </c>
      <c r="I69" s="195"/>
      <c r="J69" s="195"/>
      <c r="K69" s="210"/>
      <c r="L69" s="210"/>
    </row>
    <row r="70" spans="1:12" x14ac:dyDescent="0.25">
      <c r="A70" s="107"/>
      <c r="B70" s="135"/>
      <c r="C70" s="135"/>
      <c r="D70" s="135"/>
      <c r="E70" s="135"/>
      <c r="F70" s="200" t="s">
        <v>132</v>
      </c>
      <c r="G70" s="135"/>
      <c r="H70" s="135"/>
      <c r="I70" s="135"/>
      <c r="J70" s="135"/>
      <c r="K70" s="200" t="s">
        <v>30</v>
      </c>
      <c r="L70" s="200"/>
    </row>
    <row r="71" spans="1:12" ht="18" customHeight="1" x14ac:dyDescent="0.25">
      <c r="A71" s="52" t="s">
        <v>31</v>
      </c>
      <c r="B71" s="136">
        <v>0</v>
      </c>
      <c r="C71" s="137"/>
      <c r="D71" s="196">
        <f>VLOOKUP(B71,'Trade Stand Prices'!A2:B11,2)</f>
        <v>0</v>
      </c>
      <c r="E71" s="197"/>
      <c r="F71" s="192">
        <f>IF(D62=TRUE,D71*0.25,0)</f>
        <v>0</v>
      </c>
      <c r="G71" s="201"/>
      <c r="H71" s="192">
        <f>IF(AND(D63=TRUE,D71&gt;1),30,0)</f>
        <v>0</v>
      </c>
      <c r="I71" s="192"/>
      <c r="J71" s="192"/>
      <c r="K71" s="192">
        <f t="shared" ref="K71:K79" si="0">D71+F71+H71</f>
        <v>0</v>
      </c>
      <c r="L71" s="192"/>
    </row>
    <row r="72" spans="1:12" ht="18" customHeight="1" x14ac:dyDescent="0.25">
      <c r="A72" s="53" t="s">
        <v>32</v>
      </c>
      <c r="B72" s="138">
        <v>0</v>
      </c>
      <c r="C72" s="139"/>
      <c r="D72" s="125">
        <f>VLOOKUP(B72,'Trade Stand Prices'!A14:B27,2)</f>
        <v>0</v>
      </c>
      <c r="E72" s="126"/>
      <c r="F72" s="198">
        <f>IF(D62=TRUE,D72*0.25,0)</f>
        <v>0</v>
      </c>
      <c r="G72" s="202"/>
      <c r="H72" s="198">
        <f>IF(AND(D63=TRUE,D72&gt;1),60,0)</f>
        <v>0</v>
      </c>
      <c r="I72" s="198"/>
      <c r="J72" s="198"/>
      <c r="K72" s="198">
        <f t="shared" si="0"/>
        <v>0</v>
      </c>
      <c r="L72" s="198"/>
    </row>
    <row r="73" spans="1:12" ht="18" customHeight="1" x14ac:dyDescent="0.25">
      <c r="A73" s="53" t="s">
        <v>33</v>
      </c>
      <c r="B73" s="138">
        <v>0</v>
      </c>
      <c r="C73" s="139"/>
      <c r="D73" s="125">
        <f>VLOOKUP(B73,'Trade Stand Prices'!A30:B46,2)</f>
        <v>0</v>
      </c>
      <c r="E73" s="126"/>
      <c r="F73" s="198">
        <f>IF(D62=TRUE,D73*0.25,0)</f>
        <v>0</v>
      </c>
      <c r="G73" s="202"/>
      <c r="H73" s="198">
        <f>IF(AND(D63=TRUE,D73&gt;1),60,0)</f>
        <v>0</v>
      </c>
      <c r="I73" s="198"/>
      <c r="J73" s="198"/>
      <c r="K73" s="198">
        <f t="shared" si="0"/>
        <v>0</v>
      </c>
      <c r="L73" s="198"/>
    </row>
    <row r="74" spans="1:12" ht="18" customHeight="1" x14ac:dyDescent="0.25">
      <c r="A74" s="53" t="s">
        <v>34</v>
      </c>
      <c r="B74" s="138">
        <v>0</v>
      </c>
      <c r="C74" s="139"/>
      <c r="D74" s="125">
        <f>VLOOKUP(B74,'Trade Stand Prices'!A49:B63,2)</f>
        <v>0</v>
      </c>
      <c r="E74" s="126"/>
      <c r="F74" s="198">
        <f>IF(D62=TRUE,D74*0.25,0)</f>
        <v>0</v>
      </c>
      <c r="G74" s="202"/>
      <c r="H74" s="198">
        <f>IF(AND(D63=TRUE,D74&gt;1),60,0)</f>
        <v>0</v>
      </c>
      <c r="I74" s="198"/>
      <c r="J74" s="198"/>
      <c r="K74" s="198">
        <f t="shared" si="0"/>
        <v>0</v>
      </c>
      <c r="L74" s="198"/>
    </row>
    <row r="75" spans="1:12" ht="18" customHeight="1" x14ac:dyDescent="0.25">
      <c r="A75" s="53" t="s">
        <v>35</v>
      </c>
      <c r="B75" s="138">
        <v>0</v>
      </c>
      <c r="C75" s="139"/>
      <c r="D75" s="125">
        <f>VLOOKUP(B75,'Trade Stand Prices'!A66:B76,2)</f>
        <v>0</v>
      </c>
      <c r="E75" s="126"/>
      <c r="F75" s="198">
        <f>IF(D62=TRUE,D75*0.25,0)</f>
        <v>0</v>
      </c>
      <c r="G75" s="202"/>
      <c r="H75" s="198">
        <f>IF(AND(D63=TRUE,D75&gt;1),60,0)</f>
        <v>0</v>
      </c>
      <c r="I75" s="198"/>
      <c r="J75" s="198"/>
      <c r="K75" s="198">
        <f t="shared" si="0"/>
        <v>0</v>
      </c>
      <c r="L75" s="198"/>
    </row>
    <row r="76" spans="1:12" ht="18" customHeight="1" x14ac:dyDescent="0.25">
      <c r="A76" s="53" t="s">
        <v>36</v>
      </c>
      <c r="B76" s="138">
        <v>0</v>
      </c>
      <c r="C76" s="139"/>
      <c r="D76" s="125">
        <f>VLOOKUP(B76,'Trade Stand Prices'!A79:B86,2)</f>
        <v>0</v>
      </c>
      <c r="E76" s="126"/>
      <c r="F76" s="198">
        <f>IF(D62=TRUE,D76*0.25,0)</f>
        <v>0</v>
      </c>
      <c r="G76" s="202"/>
      <c r="H76" s="198">
        <f>IF(AND(D63=TRUE,D76&gt;1),60,0)</f>
        <v>0</v>
      </c>
      <c r="I76" s="198"/>
      <c r="J76" s="198"/>
      <c r="K76" s="198">
        <f t="shared" si="0"/>
        <v>0</v>
      </c>
      <c r="L76" s="198"/>
    </row>
    <row r="77" spans="1:12" ht="18" customHeight="1" x14ac:dyDescent="0.25">
      <c r="A77" s="53" t="s">
        <v>37</v>
      </c>
      <c r="B77" s="138">
        <v>0</v>
      </c>
      <c r="C77" s="139"/>
      <c r="D77" s="125">
        <f>VLOOKUP(B77,'Trade Stand Prices'!A89:B101,2)</f>
        <v>0</v>
      </c>
      <c r="E77" s="126"/>
      <c r="F77" s="198">
        <f>IF(D62=TRUE,D77*0.25,0)</f>
        <v>0</v>
      </c>
      <c r="G77" s="202"/>
      <c r="H77" s="198">
        <f>IF(AND(D77&gt;1,D63=TRUE),60,0)</f>
        <v>0</v>
      </c>
      <c r="I77" s="198"/>
      <c r="J77" s="198"/>
      <c r="K77" s="198">
        <f t="shared" si="0"/>
        <v>0</v>
      </c>
      <c r="L77" s="198"/>
    </row>
    <row r="78" spans="1:12" ht="18" customHeight="1" x14ac:dyDescent="0.25">
      <c r="A78" s="54" t="s">
        <v>170</v>
      </c>
      <c r="B78" s="140">
        <v>0</v>
      </c>
      <c r="C78" s="139"/>
      <c r="D78" s="127">
        <v>0</v>
      </c>
      <c r="E78" s="128"/>
      <c r="F78" s="198">
        <f>IF(D62=TRUE,D78*0.25,0)</f>
        <v>0</v>
      </c>
      <c r="G78" s="202"/>
      <c r="H78" s="198">
        <f>IF(AND(D78&gt;1,D63=TRUE),30,0)</f>
        <v>0</v>
      </c>
      <c r="I78" s="198"/>
      <c r="J78" s="198"/>
      <c r="K78" s="198">
        <f t="shared" si="0"/>
        <v>0</v>
      </c>
      <c r="L78" s="198"/>
    </row>
    <row r="79" spans="1:12" ht="18" customHeight="1" x14ac:dyDescent="0.25">
      <c r="A79" s="55" t="s">
        <v>169</v>
      </c>
      <c r="B79" s="193">
        <v>0</v>
      </c>
      <c r="C79" s="194"/>
      <c r="D79" s="129">
        <v>0</v>
      </c>
      <c r="E79" s="130"/>
      <c r="F79" s="199">
        <f>IF(D62=TRUE,D79*0.25,0)</f>
        <v>0</v>
      </c>
      <c r="G79" s="203"/>
      <c r="H79" s="199">
        <f>IF(AND(D79&gt;1,D63=TRUE),60,0)</f>
        <v>0</v>
      </c>
      <c r="I79" s="199"/>
      <c r="J79" s="199"/>
      <c r="K79" s="199">
        <f t="shared" si="0"/>
        <v>0</v>
      </c>
      <c r="L79" s="199"/>
    </row>
    <row r="80" spans="1:12" ht="15" customHeight="1" x14ac:dyDescent="0.25">
      <c r="A80" s="174" t="s">
        <v>98</v>
      </c>
      <c r="B80" s="175"/>
      <c r="C80" s="175"/>
      <c r="D80" s="176"/>
      <c r="E80" s="177"/>
      <c r="F80" s="183" t="s">
        <v>107</v>
      </c>
      <c r="G80" s="184"/>
      <c r="H80" s="182" t="s">
        <v>168</v>
      </c>
      <c r="I80" s="182"/>
      <c r="J80" s="182"/>
      <c r="K80" s="182" t="s">
        <v>108</v>
      </c>
      <c r="L80" s="182"/>
    </row>
    <row r="81" spans="1:12" x14ac:dyDescent="0.25">
      <c r="A81" s="178"/>
      <c r="B81" s="179"/>
      <c r="C81" s="179"/>
      <c r="D81" s="180"/>
      <c r="E81" s="181"/>
      <c r="F81" s="183"/>
      <c r="G81" s="184"/>
      <c r="H81" s="182"/>
      <c r="I81" s="182"/>
      <c r="J81" s="182"/>
      <c r="K81" s="182"/>
      <c r="L81" s="182"/>
    </row>
    <row r="82" spans="1:12" x14ac:dyDescent="0.25">
      <c r="A82" s="9" t="s">
        <v>99</v>
      </c>
      <c r="B82" s="10"/>
      <c r="C82" s="10"/>
      <c r="D82" s="10"/>
      <c r="E82" s="35"/>
      <c r="F82" s="185">
        <v>15.42</v>
      </c>
      <c r="G82" s="186"/>
      <c r="H82" s="189">
        <v>0</v>
      </c>
      <c r="I82" s="189"/>
      <c r="J82" s="189"/>
      <c r="K82" s="191">
        <f>F82*H82</f>
        <v>0</v>
      </c>
      <c r="L82" s="191"/>
    </row>
    <row r="83" spans="1:12" x14ac:dyDescent="0.25">
      <c r="A83" s="45" t="s">
        <v>100</v>
      </c>
      <c r="B83" s="46"/>
      <c r="C83" s="46"/>
      <c r="D83" s="46"/>
      <c r="E83" s="47"/>
      <c r="F83" s="187"/>
      <c r="G83" s="188"/>
      <c r="H83" s="190"/>
      <c r="I83" s="190"/>
      <c r="J83" s="190"/>
      <c r="K83" s="192"/>
      <c r="L83" s="192"/>
    </row>
    <row r="84" spans="1:12" x14ac:dyDescent="0.25">
      <c r="A84" s="48" t="s">
        <v>101</v>
      </c>
      <c r="B84" s="49"/>
      <c r="C84" s="49"/>
      <c r="D84" s="49"/>
      <c r="E84" s="50"/>
      <c r="F84" s="205">
        <v>0</v>
      </c>
      <c r="G84" s="206"/>
      <c r="H84" s="204">
        <v>0</v>
      </c>
      <c r="I84" s="204"/>
      <c r="J84" s="204"/>
      <c r="K84" s="199">
        <f>F84*H84</f>
        <v>0</v>
      </c>
      <c r="L84" s="199"/>
    </row>
    <row r="85" spans="1:12" x14ac:dyDescent="0.25">
      <c r="A85" s="45" t="s">
        <v>159</v>
      </c>
      <c r="B85" s="46"/>
      <c r="C85" s="46"/>
      <c r="D85" s="46"/>
      <c r="E85" s="47"/>
      <c r="F85" s="187"/>
      <c r="G85" s="188"/>
      <c r="H85" s="190"/>
      <c r="I85" s="190"/>
      <c r="J85" s="190"/>
      <c r="K85" s="192"/>
      <c r="L85" s="192"/>
    </row>
    <row r="86" spans="1:12" x14ac:dyDescent="0.25">
      <c r="A86" s="48" t="s">
        <v>102</v>
      </c>
      <c r="B86" s="49"/>
      <c r="C86" s="49"/>
      <c r="D86" s="49"/>
      <c r="E86" s="50"/>
      <c r="F86" s="205">
        <v>0</v>
      </c>
      <c r="G86" s="206"/>
      <c r="H86" s="204">
        <v>0</v>
      </c>
      <c r="I86" s="204"/>
      <c r="J86" s="204"/>
      <c r="K86" s="199">
        <f>F86*H86</f>
        <v>0</v>
      </c>
      <c r="L86" s="199"/>
    </row>
    <row r="87" spans="1:12" x14ac:dyDescent="0.25">
      <c r="A87" s="45" t="s">
        <v>103</v>
      </c>
      <c r="B87" s="46"/>
      <c r="C87" s="46"/>
      <c r="D87" s="46"/>
      <c r="E87" s="47"/>
      <c r="F87" s="187"/>
      <c r="G87" s="188"/>
      <c r="H87" s="190"/>
      <c r="I87" s="190"/>
      <c r="J87" s="190"/>
      <c r="K87" s="192"/>
      <c r="L87" s="192"/>
    </row>
    <row r="88" spans="1:12" x14ac:dyDescent="0.25">
      <c r="A88" s="48" t="s">
        <v>102</v>
      </c>
      <c r="B88" s="49"/>
      <c r="C88" s="49"/>
      <c r="D88" s="49"/>
      <c r="E88" s="50"/>
      <c r="F88" s="205">
        <v>75</v>
      </c>
      <c r="G88" s="206"/>
      <c r="H88" s="204">
        <v>0</v>
      </c>
      <c r="I88" s="204"/>
      <c r="J88" s="204"/>
      <c r="K88" s="199">
        <f>F88*H88</f>
        <v>0</v>
      </c>
      <c r="L88" s="199"/>
    </row>
    <row r="89" spans="1:12" x14ac:dyDescent="0.25">
      <c r="A89" s="45" t="s">
        <v>104</v>
      </c>
      <c r="B89" s="46"/>
      <c r="C89" s="46"/>
      <c r="D89" s="46"/>
      <c r="E89" s="47"/>
      <c r="F89" s="187"/>
      <c r="G89" s="188"/>
      <c r="H89" s="190"/>
      <c r="I89" s="190"/>
      <c r="J89" s="190"/>
      <c r="K89" s="192"/>
      <c r="L89" s="192"/>
    </row>
    <row r="90" spans="1:12" x14ac:dyDescent="0.25">
      <c r="A90" s="48" t="s">
        <v>105</v>
      </c>
      <c r="B90" s="49"/>
      <c r="C90" s="49"/>
      <c r="D90" s="49"/>
      <c r="E90" s="50"/>
      <c r="F90" s="205">
        <v>40</v>
      </c>
      <c r="G90" s="206"/>
      <c r="H90" s="204">
        <v>0</v>
      </c>
      <c r="I90" s="204"/>
      <c r="J90" s="204"/>
      <c r="K90" s="199">
        <f>F90*H90</f>
        <v>0</v>
      </c>
      <c r="L90" s="199"/>
    </row>
    <row r="91" spans="1:12" x14ac:dyDescent="0.25">
      <c r="A91" s="51"/>
      <c r="B91" s="46"/>
      <c r="C91" s="46"/>
      <c r="D91" s="46"/>
      <c r="E91" s="47"/>
      <c r="F91" s="187"/>
      <c r="G91" s="188"/>
      <c r="H91" s="190"/>
      <c r="I91" s="190"/>
      <c r="J91" s="190"/>
      <c r="K91" s="192"/>
      <c r="L91" s="192"/>
    </row>
    <row r="92" spans="1:12" x14ac:dyDescent="0.25">
      <c r="A92" s="48" t="s">
        <v>109</v>
      </c>
      <c r="B92" s="49"/>
      <c r="C92" s="49"/>
      <c r="D92" s="49"/>
      <c r="E92" s="50"/>
      <c r="F92" s="205">
        <v>0.5</v>
      </c>
      <c r="G92" s="206"/>
      <c r="H92" s="204">
        <v>0</v>
      </c>
      <c r="I92" s="204"/>
      <c r="J92" s="204"/>
      <c r="K92" s="199">
        <f>F92*H92</f>
        <v>0</v>
      </c>
      <c r="L92" s="199"/>
    </row>
    <row r="93" spans="1:12" x14ac:dyDescent="0.25">
      <c r="A93" s="51"/>
      <c r="B93" s="46"/>
      <c r="C93" s="46"/>
      <c r="D93" s="46"/>
      <c r="E93" s="47"/>
      <c r="F93" s="187"/>
      <c r="G93" s="188"/>
      <c r="H93" s="190"/>
      <c r="I93" s="190"/>
      <c r="J93" s="190"/>
      <c r="K93" s="192"/>
      <c r="L93" s="192"/>
    </row>
    <row r="94" spans="1:12" x14ac:dyDescent="0.25">
      <c r="A94" s="33" t="s">
        <v>149</v>
      </c>
      <c r="B94" s="34"/>
      <c r="C94" s="34"/>
      <c r="E94" s="36"/>
      <c r="F94" s="219">
        <v>25</v>
      </c>
      <c r="G94" s="220"/>
      <c r="H94" s="222">
        <v>0</v>
      </c>
      <c r="I94" s="222"/>
      <c r="J94" s="222"/>
      <c r="K94" s="217">
        <f>F94*H94</f>
        <v>0</v>
      </c>
      <c r="L94" s="217"/>
    </row>
    <row r="95" spans="1:12" x14ac:dyDescent="0.25">
      <c r="A95" s="33"/>
      <c r="B95" s="34"/>
      <c r="C95" s="34"/>
      <c r="E95" s="37"/>
      <c r="F95" s="221"/>
      <c r="G95" s="186"/>
      <c r="H95" s="189"/>
      <c r="I95" s="189"/>
      <c r="J95" s="189"/>
      <c r="K95" s="191"/>
      <c r="L95" s="191"/>
    </row>
    <row r="96" spans="1:12" x14ac:dyDescent="0.25">
      <c r="A96" s="95" t="s">
        <v>112</v>
      </c>
      <c r="B96" s="27"/>
      <c r="C96" s="27"/>
      <c r="D96" s="26"/>
      <c r="E96" s="23"/>
      <c r="H96" s="157" t="s">
        <v>110</v>
      </c>
      <c r="I96" s="157"/>
      <c r="J96" s="157"/>
      <c r="K96" s="172">
        <f>SUM(K82:L95)+SUM(K71:L79)</f>
        <v>0</v>
      </c>
      <c r="L96" s="218"/>
    </row>
    <row r="97" spans="1:12" x14ac:dyDescent="0.25">
      <c r="A97" s="28"/>
      <c r="B97" s="16"/>
      <c r="C97" s="16"/>
      <c r="D97" s="22"/>
      <c r="E97" s="24"/>
      <c r="H97" s="157" t="s">
        <v>111</v>
      </c>
      <c r="I97" s="157"/>
      <c r="J97" s="157"/>
      <c r="K97" s="169">
        <f>K96*0.2</f>
        <v>0</v>
      </c>
      <c r="L97" s="170"/>
    </row>
    <row r="98" spans="1:12" x14ac:dyDescent="0.25">
      <c r="A98" s="28"/>
      <c r="B98" s="16"/>
      <c r="C98" s="16"/>
      <c r="D98" s="22"/>
      <c r="E98" s="24"/>
      <c r="H98" s="157" t="s">
        <v>108</v>
      </c>
      <c r="I98" s="157"/>
      <c r="J98" s="157"/>
      <c r="K98" s="171">
        <f>K96+K97</f>
        <v>0</v>
      </c>
      <c r="L98" s="171"/>
    </row>
    <row r="99" spans="1:12" x14ac:dyDescent="0.25">
      <c r="A99" s="28"/>
      <c r="B99" s="16"/>
      <c r="C99" s="16"/>
      <c r="D99" s="22"/>
      <c r="E99" s="24"/>
      <c r="H99" s="157" t="s">
        <v>113</v>
      </c>
      <c r="I99" s="157"/>
      <c r="J99" s="157"/>
      <c r="K99" s="172">
        <f>IF(B100=1,0,IF(B100=2,65,IF(B100=3,99,IF(B100=4,137,IF(B100=5,0)*0))))</f>
        <v>0</v>
      </c>
      <c r="L99" s="172"/>
    </row>
    <row r="100" spans="1:12" ht="15.75" thickBot="1" x14ac:dyDescent="0.3">
      <c r="A100" s="28"/>
      <c r="B100" s="104">
        <v>1</v>
      </c>
      <c r="C100" s="16"/>
      <c r="D100" s="22"/>
      <c r="E100" s="24"/>
      <c r="G100" s="157" t="s">
        <v>114</v>
      </c>
      <c r="H100" s="157"/>
      <c r="I100" s="157"/>
      <c r="J100" s="157"/>
      <c r="K100" s="169">
        <f>IF(OR(B100=5,K99&gt;1),-48,0)</f>
        <v>0</v>
      </c>
      <c r="L100" s="169"/>
    </row>
    <row r="101" spans="1:12" ht="19.5" thickBot="1" x14ac:dyDescent="0.35">
      <c r="A101" s="98"/>
      <c r="B101" s="29"/>
      <c r="C101" s="99" t="s">
        <v>172</v>
      </c>
      <c r="D101" s="112"/>
      <c r="E101" s="113"/>
      <c r="H101" s="215" t="s">
        <v>115</v>
      </c>
      <c r="I101" s="215"/>
      <c r="J101" s="215"/>
      <c r="K101" s="173">
        <f>SUM(K98:L100)</f>
        <v>0</v>
      </c>
      <c r="L101" s="173"/>
    </row>
    <row r="102" spans="1:12" ht="21" customHeight="1" thickBot="1" x14ac:dyDescent="0.3">
      <c r="H102" s="216" t="s">
        <v>116</v>
      </c>
      <c r="I102" s="216"/>
      <c r="J102" s="216"/>
      <c r="K102" s="167"/>
      <c r="L102" s="168"/>
    </row>
    <row r="103" spans="1:12" ht="15.75" x14ac:dyDescent="0.25">
      <c r="A103" s="25" t="s">
        <v>117</v>
      </c>
    </row>
    <row r="104" spans="1:12" ht="15" customHeight="1" x14ac:dyDescent="0.25">
      <c r="A104" s="156" t="s">
        <v>160</v>
      </c>
      <c r="B104" s="156"/>
      <c r="C104" s="156"/>
      <c r="D104" s="156"/>
      <c r="E104" s="156"/>
      <c r="F104" s="156"/>
      <c r="G104" s="156"/>
      <c r="H104" s="156"/>
      <c r="I104" s="156"/>
      <c r="J104" s="156"/>
      <c r="K104" s="156"/>
      <c r="L104" s="156"/>
    </row>
    <row r="105" spans="1:12" x14ac:dyDescent="0.25">
      <c r="A105" s="156"/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</row>
    <row r="106" spans="1:12" x14ac:dyDescent="0.25">
      <c r="A106" t="s">
        <v>150</v>
      </c>
    </row>
    <row r="107" spans="1:12" x14ac:dyDescent="0.25">
      <c r="A107" s="1" t="s">
        <v>118</v>
      </c>
      <c r="B107" s="1"/>
      <c r="C107" s="1" t="s">
        <v>119</v>
      </c>
    </row>
    <row r="108" spans="1:12" x14ac:dyDescent="0.25">
      <c r="A108" s="1" t="s">
        <v>120</v>
      </c>
      <c r="B108" s="1"/>
      <c r="C108" s="1" t="s">
        <v>121</v>
      </c>
    </row>
    <row r="109" spans="1:12" x14ac:dyDescent="0.25">
      <c r="A109" t="s">
        <v>122</v>
      </c>
    </row>
    <row r="110" spans="1:12" ht="7.5" customHeight="1" x14ac:dyDescent="0.25"/>
    <row r="111" spans="1:12" ht="15.75" x14ac:dyDescent="0.25">
      <c r="A111" s="25" t="s">
        <v>123</v>
      </c>
    </row>
    <row r="112" spans="1:12" ht="15" customHeight="1" x14ac:dyDescent="0.25">
      <c r="A112" s="114" t="s">
        <v>178</v>
      </c>
      <c r="B112" s="115"/>
      <c r="C112" s="115"/>
      <c r="D112" s="115"/>
      <c r="E112" s="115"/>
      <c r="F112" s="115"/>
      <c r="G112" s="115"/>
      <c r="H112" s="115"/>
      <c r="I112" s="115"/>
      <c r="J112" s="115"/>
      <c r="K112" s="115"/>
      <c r="L112" s="115"/>
    </row>
    <row r="113" spans="1:12" x14ac:dyDescent="0.25">
      <c r="A113" s="115"/>
      <c r="B113" s="115"/>
      <c r="C113" s="115"/>
      <c r="D113" s="115"/>
      <c r="E113" s="115"/>
      <c r="F113" s="115"/>
      <c r="G113" s="115"/>
      <c r="H113" s="115"/>
      <c r="I113" s="115"/>
      <c r="J113" s="115"/>
      <c r="K113" s="115"/>
      <c r="L113" s="115"/>
    </row>
    <row r="114" spans="1:12" x14ac:dyDescent="0.25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</row>
    <row r="115" spans="1:12" x14ac:dyDescent="0.25">
      <c r="A115" s="115"/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</row>
    <row r="116" spans="1:12" ht="9.75" customHeight="1" thickBot="1" x14ac:dyDescent="0.3">
      <c r="A116" s="115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</row>
    <row r="117" spans="1:12" ht="21.75" customHeight="1" thickBot="1" x14ac:dyDescent="0.3">
      <c r="A117" s="44" t="s">
        <v>124</v>
      </c>
      <c r="B117" s="144"/>
      <c r="C117" s="145"/>
      <c r="D117" s="146"/>
      <c r="E117" s="147"/>
    </row>
    <row r="118" spans="1:12" ht="10.5" customHeight="1" thickBot="1" x14ac:dyDescent="0.3">
      <c r="A118" s="11"/>
    </row>
    <row r="119" spans="1:12" ht="21" customHeight="1" thickBot="1" x14ac:dyDescent="0.3">
      <c r="A119" s="44" t="s">
        <v>125</v>
      </c>
      <c r="B119" s="148"/>
      <c r="C119" s="149"/>
      <c r="D119" s="150"/>
      <c r="E119" s="151"/>
      <c r="F119" s="44" t="s">
        <v>126</v>
      </c>
      <c r="G119" s="141"/>
      <c r="H119" s="142"/>
      <c r="I119" s="143"/>
    </row>
  </sheetData>
  <sheetProtection algorithmName="SHA-512" hashValue="j/uYl1GZia9AiV5duKu/8ZQYnZBXcm5GDn0EGMgz9xuaOwWyfNsP9Pfci/blR13hUC4/JLh03EQsVobzF9GyTQ==" saltValue="0dj/JFRe3xp0JXT+25z/mA==" spinCount="100000" sheet="1" selectLockedCells="1"/>
  <mergeCells count="151">
    <mergeCell ref="A1:L1"/>
    <mergeCell ref="A2:L3"/>
    <mergeCell ref="A4:L4"/>
    <mergeCell ref="A5:L5"/>
    <mergeCell ref="A6:L6"/>
    <mergeCell ref="A15:G15"/>
    <mergeCell ref="B23:G23"/>
    <mergeCell ref="A57:L57"/>
    <mergeCell ref="A53:L54"/>
    <mergeCell ref="A55:L56"/>
    <mergeCell ref="A50:F51"/>
    <mergeCell ref="I46:L47"/>
    <mergeCell ref="B41:G41"/>
    <mergeCell ref="B42:G42"/>
    <mergeCell ref="B37:G37"/>
    <mergeCell ref="B38:G38"/>
    <mergeCell ref="B19:G19"/>
    <mergeCell ref="B20:G20"/>
    <mergeCell ref="B21:G21"/>
    <mergeCell ref="B22:G22"/>
    <mergeCell ref="B26:G26"/>
    <mergeCell ref="B27:G27"/>
    <mergeCell ref="B32:G32"/>
    <mergeCell ref="B33:G33"/>
    <mergeCell ref="B34:G34"/>
    <mergeCell ref="H98:J98"/>
    <mergeCell ref="H99:J99"/>
    <mergeCell ref="H101:J101"/>
    <mergeCell ref="H102:J102"/>
    <mergeCell ref="K94:L95"/>
    <mergeCell ref="K96:L96"/>
    <mergeCell ref="F90:G91"/>
    <mergeCell ref="F92:G93"/>
    <mergeCell ref="H90:J91"/>
    <mergeCell ref="H92:J93"/>
    <mergeCell ref="K90:L91"/>
    <mergeCell ref="K92:L93"/>
    <mergeCell ref="K74:L74"/>
    <mergeCell ref="K75:L75"/>
    <mergeCell ref="K76:L76"/>
    <mergeCell ref="K77:L77"/>
    <mergeCell ref="K78:L78"/>
    <mergeCell ref="F94:G95"/>
    <mergeCell ref="H94:J95"/>
    <mergeCell ref="H96:J96"/>
    <mergeCell ref="H97:J97"/>
    <mergeCell ref="F86:G87"/>
    <mergeCell ref="F88:G89"/>
    <mergeCell ref="H86:J87"/>
    <mergeCell ref="H88:J89"/>
    <mergeCell ref="K86:L87"/>
    <mergeCell ref="K88:L89"/>
    <mergeCell ref="F84:G85"/>
    <mergeCell ref="H84:J85"/>
    <mergeCell ref="K84:L85"/>
    <mergeCell ref="K79:L79"/>
    <mergeCell ref="A58:L58"/>
    <mergeCell ref="A60:L61"/>
    <mergeCell ref="K67:L67"/>
    <mergeCell ref="K68:L68"/>
    <mergeCell ref="K69:L69"/>
    <mergeCell ref="K70:L70"/>
    <mergeCell ref="K71:L71"/>
    <mergeCell ref="K72:L72"/>
    <mergeCell ref="K73:L73"/>
    <mergeCell ref="A64:B65"/>
    <mergeCell ref="H67:J67"/>
    <mergeCell ref="H68:J68"/>
    <mergeCell ref="H69:J69"/>
    <mergeCell ref="H70:J70"/>
    <mergeCell ref="H71:J71"/>
    <mergeCell ref="H72:J72"/>
    <mergeCell ref="H73:J73"/>
    <mergeCell ref="H79:J79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H74:J74"/>
    <mergeCell ref="H75:J75"/>
    <mergeCell ref="H76:J76"/>
    <mergeCell ref="H77:J77"/>
    <mergeCell ref="H78:J78"/>
    <mergeCell ref="B79:C79"/>
    <mergeCell ref="D72:E72"/>
    <mergeCell ref="D73:E73"/>
    <mergeCell ref="D74:E74"/>
    <mergeCell ref="D75:E75"/>
    <mergeCell ref="D76:E76"/>
    <mergeCell ref="D67:E67"/>
    <mergeCell ref="D68:E68"/>
    <mergeCell ref="D69:E69"/>
    <mergeCell ref="D70:E70"/>
    <mergeCell ref="D71:E71"/>
    <mergeCell ref="G119:I119"/>
    <mergeCell ref="B117:E117"/>
    <mergeCell ref="B119:E119"/>
    <mergeCell ref="I9:L10"/>
    <mergeCell ref="B24:D24"/>
    <mergeCell ref="F24:G24"/>
    <mergeCell ref="B25:D25"/>
    <mergeCell ref="F25:G25"/>
    <mergeCell ref="A104:L105"/>
    <mergeCell ref="G100:J100"/>
    <mergeCell ref="G62:L64"/>
    <mergeCell ref="K102:L102"/>
    <mergeCell ref="K97:L97"/>
    <mergeCell ref="K98:L98"/>
    <mergeCell ref="K99:L99"/>
    <mergeCell ref="K100:L100"/>
    <mergeCell ref="K101:L101"/>
    <mergeCell ref="A80:E81"/>
    <mergeCell ref="H80:J81"/>
    <mergeCell ref="K80:L81"/>
    <mergeCell ref="F80:G81"/>
    <mergeCell ref="F82:G83"/>
    <mergeCell ref="H82:J83"/>
    <mergeCell ref="K82:L83"/>
    <mergeCell ref="J48:K49"/>
    <mergeCell ref="D101:E101"/>
    <mergeCell ref="A112:L116"/>
    <mergeCell ref="B35:D35"/>
    <mergeCell ref="F35:G35"/>
    <mergeCell ref="B36:D36"/>
    <mergeCell ref="F36:G36"/>
    <mergeCell ref="B30:G30"/>
    <mergeCell ref="B31:G31"/>
    <mergeCell ref="D77:E77"/>
    <mergeCell ref="D78:E78"/>
    <mergeCell ref="D79:E79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</mergeCells>
  <printOptions horizontalCentered="1" verticalCentered="1"/>
  <pageMargins left="0.19685039370078741" right="0.19685039370078741" top="0.19685039370078741" bottom="0.19685039370078741" header="0" footer="0"/>
  <pageSetup paperSize="9" scale="8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4" name="Check Box 5">
              <controlPr locked="0" defaultSize="0" autoFill="0" autoLine="0" autoPict="0">
                <anchor moveWithCells="1">
                  <from>
                    <xdr:col>0</xdr:col>
                    <xdr:colOff>923925</xdr:colOff>
                    <xdr:row>44</xdr:row>
                    <xdr:rowOff>190500</xdr:rowOff>
                  </from>
                  <to>
                    <xdr:col>1</xdr:col>
                    <xdr:colOff>0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5" name="Check Box 6">
              <controlPr locked="0" defaultSize="0" autoFill="0" autoLine="0" autoPict="0">
                <anchor moveWithCells="1">
                  <from>
                    <xdr:col>0</xdr:col>
                    <xdr:colOff>1743075</xdr:colOff>
                    <xdr:row>44</xdr:row>
                    <xdr:rowOff>190500</xdr:rowOff>
                  </from>
                  <to>
                    <xdr:col>2</xdr:col>
                    <xdr:colOff>28575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locked="0" defaultSize="0" autoFill="0" autoLine="0" autoPict="0">
                <anchor moveWithCells="1">
                  <from>
                    <xdr:col>0</xdr:col>
                    <xdr:colOff>914400</xdr:colOff>
                    <xdr:row>45</xdr:row>
                    <xdr:rowOff>180975</xdr:rowOff>
                  </from>
                  <to>
                    <xdr:col>1</xdr:col>
                    <xdr:colOff>0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0</xdr:col>
                    <xdr:colOff>1743075</xdr:colOff>
                    <xdr:row>45</xdr:row>
                    <xdr:rowOff>180975</xdr:rowOff>
                  </from>
                  <to>
                    <xdr:col>2</xdr:col>
                    <xdr:colOff>85725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locked="0" defaultSize="0" autoFill="0" autoLine="0" autoPict="0">
                <anchor moveWithCells="1">
                  <from>
                    <xdr:col>2</xdr:col>
                    <xdr:colOff>9525</xdr:colOff>
                    <xdr:row>47</xdr:row>
                    <xdr:rowOff>180975</xdr:rowOff>
                  </from>
                  <to>
                    <xdr:col>3</xdr:col>
                    <xdr:colOff>161925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locked="0" defaultSize="0" autoFill="0" autoLine="0" autoPict="0">
                <anchor moveWithCells="1">
                  <from>
                    <xdr:col>2</xdr:col>
                    <xdr:colOff>600075</xdr:colOff>
                    <xdr:row>47</xdr:row>
                    <xdr:rowOff>180975</xdr:rowOff>
                  </from>
                  <to>
                    <xdr:col>4</xdr:col>
                    <xdr:colOff>142875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locked="0" defaultSize="0" autoFill="0" autoLine="0" autoPict="0">
                <anchor moveWithCells="1">
                  <from>
                    <xdr:col>1</xdr:col>
                    <xdr:colOff>600075</xdr:colOff>
                    <xdr:row>50</xdr:row>
                    <xdr:rowOff>9525</xdr:rowOff>
                  </from>
                  <to>
                    <xdr:col>3</xdr:col>
                    <xdr:colOff>257175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locked="0" defaultSize="0" autoFill="0" autoLine="0" autoPict="0">
                <anchor moveWithCells="1">
                  <from>
                    <xdr:col>3</xdr:col>
                    <xdr:colOff>133350</xdr:colOff>
                    <xdr:row>50</xdr:row>
                    <xdr:rowOff>9525</xdr:rowOff>
                  </from>
                  <to>
                    <xdr:col>4</xdr:col>
                    <xdr:colOff>438150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2" name="Option Button 25">
              <controlPr defaultSize="0" autoFill="0" autoLine="0" autoPict="0">
                <anchor moveWithCells="1">
                  <from>
                    <xdr:col>0</xdr:col>
                    <xdr:colOff>38100</xdr:colOff>
                    <xdr:row>96</xdr:row>
                    <xdr:rowOff>0</xdr:rowOff>
                  </from>
                  <to>
                    <xdr:col>0</xdr:col>
                    <xdr:colOff>1123950</xdr:colOff>
                    <xdr:row>97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3" name="Option Button 26">
              <controlPr defaultSize="0" autoFill="0" autoLine="0" autoPict="0">
                <anchor moveWithCells="1">
                  <from>
                    <xdr:col>0</xdr:col>
                    <xdr:colOff>38100</xdr:colOff>
                    <xdr:row>97</xdr:row>
                    <xdr:rowOff>0</xdr:rowOff>
                  </from>
                  <to>
                    <xdr:col>0</xdr:col>
                    <xdr:colOff>1733550</xdr:colOff>
                    <xdr:row>98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4" name="Option Button 27">
              <controlPr defaultSize="0" autoFill="0" autoLine="0" autoPict="0">
                <anchor moveWithCells="1">
                  <from>
                    <xdr:col>0</xdr:col>
                    <xdr:colOff>38100</xdr:colOff>
                    <xdr:row>98</xdr:row>
                    <xdr:rowOff>0</xdr:rowOff>
                  </from>
                  <to>
                    <xdr:col>0</xdr:col>
                    <xdr:colOff>1123950</xdr:colOff>
                    <xdr:row>99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5" name="Option Button 28">
              <controlPr defaultSize="0" autoFill="0" autoLine="0" autoPict="0">
                <anchor moveWithCells="1">
                  <from>
                    <xdr:col>0</xdr:col>
                    <xdr:colOff>38100</xdr:colOff>
                    <xdr:row>99</xdr:row>
                    <xdr:rowOff>9525</xdr:rowOff>
                  </from>
                  <to>
                    <xdr:col>0</xdr:col>
                    <xdr:colOff>1552575</xdr:colOff>
                    <xdr:row>100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6" name="Check Box 65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7</xdr:row>
                    <xdr:rowOff>180975</xdr:rowOff>
                  </from>
                  <to>
                    <xdr:col>0</xdr:col>
                    <xdr:colOff>800100</xdr:colOff>
                    <xdr:row>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7" name="Check Box 66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8</xdr:row>
                    <xdr:rowOff>180975</xdr:rowOff>
                  </from>
                  <to>
                    <xdr:col>0</xdr:col>
                    <xdr:colOff>800100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8" name="Check Box 67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10</xdr:row>
                    <xdr:rowOff>180975</xdr:rowOff>
                  </from>
                  <to>
                    <xdr:col>0</xdr:col>
                    <xdr:colOff>800100</xdr:colOff>
                    <xdr:row>12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9" name="Check Box 68">
              <controlPr locked="0" defaultSize="0" autoFill="0" autoLine="0" autoPict="0">
                <anchor moveWithCells="1">
                  <from>
                    <xdr:col>0</xdr:col>
                    <xdr:colOff>0</xdr:colOff>
                    <xdr:row>11</xdr:row>
                    <xdr:rowOff>171450</xdr:rowOff>
                  </from>
                  <to>
                    <xdr:col>0</xdr:col>
                    <xdr:colOff>800100</xdr:colOff>
                    <xdr:row>13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20" name="Option Button 75">
              <controlPr defaultSize="0" autoFill="0" autoLine="0" autoPict="0">
                <anchor moveWithCells="1">
                  <from>
                    <xdr:col>0</xdr:col>
                    <xdr:colOff>38100</xdr:colOff>
                    <xdr:row>99</xdr:row>
                    <xdr:rowOff>171450</xdr:rowOff>
                  </from>
                  <to>
                    <xdr:col>1</xdr:col>
                    <xdr:colOff>0</xdr:colOff>
                    <xdr:row>100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21" name="Check Box 77">
              <controlPr locked="0" defaultSize="0" autoFill="0" autoLine="0" autoPict="0">
                <anchor moveWithCells="1">
                  <from>
                    <xdr:col>1</xdr:col>
                    <xdr:colOff>866775</xdr:colOff>
                    <xdr:row>60</xdr:row>
                    <xdr:rowOff>180975</xdr:rowOff>
                  </from>
                  <to>
                    <xdr:col>5</xdr:col>
                    <xdr:colOff>238125</xdr:colOff>
                    <xdr:row>62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22" name="Check Box 78">
              <controlPr locked="0" defaultSize="0" autoFill="0" autoLine="0" autoPict="0">
                <anchor moveWithCells="1">
                  <from>
                    <xdr:col>1</xdr:col>
                    <xdr:colOff>876300</xdr:colOff>
                    <xdr:row>61</xdr:row>
                    <xdr:rowOff>180975</xdr:rowOff>
                  </from>
                  <to>
                    <xdr:col>5</xdr:col>
                    <xdr:colOff>352425</xdr:colOff>
                    <xdr:row>63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3" name="Check Box 83">
              <controlPr locked="0" defaultSize="0" autoFill="0" autoLine="0" autoPict="0">
                <anchor moveWithCells="1">
                  <from>
                    <xdr:col>1</xdr:col>
                    <xdr:colOff>866775</xdr:colOff>
                    <xdr:row>64</xdr:row>
                    <xdr:rowOff>0</xdr:rowOff>
                  </from>
                  <to>
                    <xdr:col>3</xdr:col>
                    <xdr:colOff>295275</xdr:colOff>
                    <xdr:row>65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94F4B65D-5B89-46C7-BA69-00B9AC7E790A}">
          <x14:formula1>
            <xm:f>'Trade Stand Prices'!$A$2:$A$11</xm:f>
          </x14:formula1>
          <xm:sqref>B71</xm:sqref>
        </x14:dataValidation>
        <x14:dataValidation type="list" allowBlank="1" showInputMessage="1" showErrorMessage="1" xr:uid="{B82D136A-9989-485F-9E9B-095C3F06B241}">
          <x14:formula1>
            <xm:f>'Trade Stand Prices'!$A$14:$A$27</xm:f>
          </x14:formula1>
          <xm:sqref>B72</xm:sqref>
        </x14:dataValidation>
        <x14:dataValidation type="list" allowBlank="1" showInputMessage="1" showErrorMessage="1" xr:uid="{82EA53D1-39C8-46AB-A6D8-3DF0E6E8D6DF}">
          <x14:formula1>
            <xm:f>'Trade Stand Prices'!$A$30:$A$46</xm:f>
          </x14:formula1>
          <xm:sqref>B73</xm:sqref>
        </x14:dataValidation>
        <x14:dataValidation type="list" allowBlank="1" showInputMessage="1" showErrorMessage="1" xr:uid="{08ADBC08-45AC-4018-BBDF-5C4292C2F3A2}">
          <x14:formula1>
            <xm:f>'Trade Stand Prices'!$A$49:$A$63</xm:f>
          </x14:formula1>
          <xm:sqref>B74</xm:sqref>
        </x14:dataValidation>
        <x14:dataValidation type="list" allowBlank="1" showInputMessage="1" showErrorMessage="1" xr:uid="{67488C08-200F-4DA6-AC2C-A8FA99A9A03E}">
          <x14:formula1>
            <xm:f>'Trade Stand Prices'!$A$66:$A$76</xm:f>
          </x14:formula1>
          <xm:sqref>B75</xm:sqref>
        </x14:dataValidation>
        <x14:dataValidation type="list" allowBlank="1" showInputMessage="1" showErrorMessage="1" xr:uid="{C9E931DC-1145-4829-8B7E-B4DC8B791323}">
          <x14:formula1>
            <xm:f>'Trade Stand Prices'!$A$79:$A$86</xm:f>
          </x14:formula1>
          <xm:sqref>B76</xm:sqref>
        </x14:dataValidation>
        <x14:dataValidation type="list" allowBlank="1" showInputMessage="1" showErrorMessage="1" xr:uid="{38675DFF-3AAD-432E-8EBB-D5235511F96B}">
          <x14:formula1>
            <xm:f>'Trade Stand Prices'!$A$89:$A$101</xm:f>
          </x14:formula1>
          <xm:sqref>B77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32E65-A05D-4191-A03E-0111F6A7F2FF}">
  <sheetPr codeName="Sheet2"/>
  <dimension ref="A1:B101"/>
  <sheetViews>
    <sheetView topLeftCell="A73" zoomScaleNormal="100" workbookViewId="0">
      <selection activeCell="B102" sqref="B102"/>
    </sheetView>
  </sheetViews>
  <sheetFormatPr defaultRowHeight="15" x14ac:dyDescent="0.25"/>
  <cols>
    <col min="1" max="1" width="32" customWidth="1"/>
  </cols>
  <sheetData>
    <row r="1" spans="1:2" x14ac:dyDescent="0.25">
      <c r="A1" s="7" t="s">
        <v>31</v>
      </c>
      <c r="B1" s="8"/>
    </row>
    <row r="2" spans="1:2" x14ac:dyDescent="0.25">
      <c r="A2" s="5">
        <v>0</v>
      </c>
      <c r="B2" s="4">
        <v>0</v>
      </c>
    </row>
    <row r="3" spans="1:2" x14ac:dyDescent="0.25">
      <c r="A3" s="5" t="s">
        <v>38</v>
      </c>
      <c r="B3" s="6">
        <v>362</v>
      </c>
    </row>
    <row r="4" spans="1:2" x14ac:dyDescent="0.25">
      <c r="A4" s="5" t="s">
        <v>39</v>
      </c>
      <c r="B4" s="6">
        <v>394</v>
      </c>
    </row>
    <row r="5" spans="1:2" x14ac:dyDescent="0.25">
      <c r="A5" s="5" t="s">
        <v>40</v>
      </c>
      <c r="B5" s="6">
        <v>553</v>
      </c>
    </row>
    <row r="6" spans="1:2" x14ac:dyDescent="0.25">
      <c r="A6" s="5" t="s">
        <v>41</v>
      </c>
      <c r="B6" s="6">
        <v>570</v>
      </c>
    </row>
    <row r="7" spans="1:2" x14ac:dyDescent="0.25">
      <c r="A7" s="5" t="s">
        <v>42</v>
      </c>
      <c r="B7" s="6">
        <v>716</v>
      </c>
    </row>
    <row r="8" spans="1:2" x14ac:dyDescent="0.25">
      <c r="A8" s="5" t="s">
        <v>43</v>
      </c>
      <c r="B8" s="6">
        <v>1041</v>
      </c>
    </row>
    <row r="9" spans="1:2" x14ac:dyDescent="0.25">
      <c r="A9" s="5" t="s">
        <v>44</v>
      </c>
      <c r="B9" s="6">
        <v>1369</v>
      </c>
    </row>
    <row r="10" spans="1:2" x14ac:dyDescent="0.25">
      <c r="A10" s="5" t="s">
        <v>185</v>
      </c>
      <c r="B10" s="6">
        <v>1685</v>
      </c>
    </row>
    <row r="11" spans="1:2" x14ac:dyDescent="0.25">
      <c r="A11" s="5" t="s">
        <v>45</v>
      </c>
      <c r="B11" s="6">
        <v>2015</v>
      </c>
    </row>
    <row r="12" spans="1:2" x14ac:dyDescent="0.25">
      <c r="A12" s="2"/>
    </row>
    <row r="13" spans="1:2" x14ac:dyDescent="0.25">
      <c r="A13" s="7" t="s">
        <v>32</v>
      </c>
      <c r="B13" s="8"/>
    </row>
    <row r="14" spans="1:2" x14ac:dyDescent="0.25">
      <c r="A14" s="5">
        <v>0</v>
      </c>
      <c r="B14" s="4">
        <v>0</v>
      </c>
    </row>
    <row r="15" spans="1:2" x14ac:dyDescent="0.25">
      <c r="A15" s="5" t="s">
        <v>38</v>
      </c>
      <c r="B15" s="6">
        <v>487</v>
      </c>
    </row>
    <row r="16" spans="1:2" x14ac:dyDescent="0.25">
      <c r="A16" s="5" t="s">
        <v>39</v>
      </c>
      <c r="B16" s="6">
        <v>621</v>
      </c>
    </row>
    <row r="17" spans="1:2" x14ac:dyDescent="0.25">
      <c r="A17" s="5" t="s">
        <v>40</v>
      </c>
      <c r="B17" s="6">
        <v>896</v>
      </c>
    </row>
    <row r="18" spans="1:2" x14ac:dyDescent="0.25">
      <c r="A18" s="5" t="s">
        <v>50</v>
      </c>
      <c r="B18" s="6">
        <v>684</v>
      </c>
    </row>
    <row r="19" spans="1:2" x14ac:dyDescent="0.25">
      <c r="A19" s="5" t="s">
        <v>51</v>
      </c>
      <c r="B19" s="6">
        <v>896</v>
      </c>
    </row>
    <row r="20" spans="1:2" x14ac:dyDescent="0.25">
      <c r="A20" s="5" t="s">
        <v>52</v>
      </c>
      <c r="B20" s="6">
        <v>1305</v>
      </c>
    </row>
    <row r="21" spans="1:2" x14ac:dyDescent="0.25">
      <c r="A21" s="5" t="s">
        <v>53</v>
      </c>
      <c r="B21" s="6">
        <v>1712</v>
      </c>
    </row>
    <row r="22" spans="1:2" x14ac:dyDescent="0.25">
      <c r="A22" s="5" t="s">
        <v>54</v>
      </c>
      <c r="B22" s="6">
        <v>896</v>
      </c>
    </row>
    <row r="23" spans="1:2" x14ac:dyDescent="0.25">
      <c r="A23" s="5" t="s">
        <v>46</v>
      </c>
      <c r="B23" s="6">
        <v>1171</v>
      </c>
    </row>
    <row r="24" spans="1:2" x14ac:dyDescent="0.25">
      <c r="A24" s="5" t="s">
        <v>47</v>
      </c>
      <c r="B24" s="6">
        <v>1711</v>
      </c>
    </row>
    <row r="25" spans="1:2" x14ac:dyDescent="0.25">
      <c r="A25" s="5" t="s">
        <v>48</v>
      </c>
      <c r="B25" s="6">
        <v>2264</v>
      </c>
    </row>
    <row r="26" spans="1:2" x14ac:dyDescent="0.25">
      <c r="A26" s="5" t="s">
        <v>80</v>
      </c>
      <c r="B26" s="6">
        <v>2912</v>
      </c>
    </row>
    <row r="27" spans="1:2" x14ac:dyDescent="0.25">
      <c r="A27" s="5" t="s">
        <v>49</v>
      </c>
      <c r="B27" s="6">
        <v>3357</v>
      </c>
    </row>
    <row r="28" spans="1:2" x14ac:dyDescent="0.25">
      <c r="A28" s="2"/>
    </row>
    <row r="29" spans="1:2" x14ac:dyDescent="0.25">
      <c r="A29" s="7" t="s">
        <v>33</v>
      </c>
      <c r="B29" s="8"/>
    </row>
    <row r="30" spans="1:2" x14ac:dyDescent="0.25">
      <c r="A30" s="5">
        <v>0</v>
      </c>
      <c r="B30" s="4">
        <v>0</v>
      </c>
    </row>
    <row r="31" spans="1:2" x14ac:dyDescent="0.25">
      <c r="A31" s="5" t="s">
        <v>56</v>
      </c>
      <c r="B31" s="6">
        <v>474</v>
      </c>
    </row>
    <row r="32" spans="1:2" x14ac:dyDescent="0.25">
      <c r="A32" s="5" t="s">
        <v>55</v>
      </c>
      <c r="B32" s="6">
        <v>659</v>
      </c>
    </row>
    <row r="33" spans="1:2" x14ac:dyDescent="0.25">
      <c r="A33" s="5" t="s">
        <v>57</v>
      </c>
      <c r="B33" s="6">
        <v>857</v>
      </c>
    </row>
    <row r="34" spans="1:2" x14ac:dyDescent="0.25">
      <c r="A34" s="5" t="s">
        <v>58</v>
      </c>
      <c r="B34" s="6">
        <v>1053</v>
      </c>
    </row>
    <row r="35" spans="1:2" x14ac:dyDescent="0.25">
      <c r="A35" s="5" t="s">
        <v>59</v>
      </c>
      <c r="B35" s="6">
        <v>1249</v>
      </c>
    </row>
    <row r="36" spans="1:2" x14ac:dyDescent="0.25">
      <c r="A36" s="5" t="s">
        <v>60</v>
      </c>
      <c r="B36" s="6">
        <v>857</v>
      </c>
    </row>
    <row r="37" spans="1:2" x14ac:dyDescent="0.25">
      <c r="A37" s="5" t="s">
        <v>183</v>
      </c>
      <c r="B37" s="6">
        <v>1249</v>
      </c>
    </row>
    <row r="38" spans="1:2" x14ac:dyDescent="0.25">
      <c r="A38" s="5" t="s">
        <v>61</v>
      </c>
      <c r="B38" s="6">
        <v>1647</v>
      </c>
    </row>
    <row r="39" spans="1:2" x14ac:dyDescent="0.25">
      <c r="A39" s="5" t="s">
        <v>62</v>
      </c>
      <c r="B39" s="6">
        <v>2040</v>
      </c>
    </row>
    <row r="40" spans="1:2" x14ac:dyDescent="0.25">
      <c r="A40" s="5" t="s">
        <v>63</v>
      </c>
      <c r="B40" s="6">
        <v>2425</v>
      </c>
    </row>
    <row r="41" spans="1:2" x14ac:dyDescent="0.25">
      <c r="A41" s="5" t="s">
        <v>64</v>
      </c>
      <c r="B41" s="6">
        <v>1249</v>
      </c>
    </row>
    <row r="42" spans="1:2" x14ac:dyDescent="0.25">
      <c r="A42" s="5" t="s">
        <v>65</v>
      </c>
      <c r="B42" s="6">
        <v>1842</v>
      </c>
    </row>
    <row r="43" spans="1:2" x14ac:dyDescent="0.25">
      <c r="A43" s="5" t="s">
        <v>67</v>
      </c>
      <c r="B43" s="6">
        <v>2422</v>
      </c>
    </row>
    <row r="44" spans="1:2" x14ac:dyDescent="0.25">
      <c r="A44" s="5" t="s">
        <v>66</v>
      </c>
      <c r="B44" s="6">
        <v>3013</v>
      </c>
    </row>
    <row r="45" spans="1:2" x14ac:dyDescent="0.25">
      <c r="A45" s="5" t="s">
        <v>68</v>
      </c>
      <c r="B45" s="6">
        <v>3604</v>
      </c>
    </row>
    <row r="46" spans="1:2" x14ac:dyDescent="0.25">
      <c r="A46" s="5" t="s">
        <v>69</v>
      </c>
      <c r="B46" s="6">
        <v>4775</v>
      </c>
    </row>
    <row r="47" spans="1:2" x14ac:dyDescent="0.25">
      <c r="A47" s="2"/>
    </row>
    <row r="48" spans="1:2" x14ac:dyDescent="0.25">
      <c r="A48" s="7" t="s">
        <v>94</v>
      </c>
      <c r="B48" s="8"/>
    </row>
    <row r="49" spans="1:2" x14ac:dyDescent="0.25">
      <c r="A49" s="5">
        <v>0</v>
      </c>
      <c r="B49" s="4">
        <v>0</v>
      </c>
    </row>
    <row r="50" spans="1:2" x14ac:dyDescent="0.25">
      <c r="A50" s="5" t="s">
        <v>70</v>
      </c>
      <c r="B50" s="6">
        <v>1448</v>
      </c>
    </row>
    <row r="51" spans="1:2" x14ac:dyDescent="0.25">
      <c r="A51" s="5" t="s">
        <v>71</v>
      </c>
      <c r="B51" s="6">
        <v>1711</v>
      </c>
    </row>
    <row r="52" spans="1:2" x14ac:dyDescent="0.25">
      <c r="A52" s="5" t="s">
        <v>72</v>
      </c>
      <c r="B52" s="6">
        <v>1988</v>
      </c>
    </row>
    <row r="53" spans="1:2" x14ac:dyDescent="0.25">
      <c r="A53" s="5" t="s">
        <v>73</v>
      </c>
      <c r="B53" s="6">
        <v>2121</v>
      </c>
    </row>
    <row r="54" spans="1:2" x14ac:dyDescent="0.25">
      <c r="A54" s="5" t="s">
        <v>74</v>
      </c>
      <c r="B54" s="6">
        <v>2542</v>
      </c>
    </row>
    <row r="55" spans="1:2" x14ac:dyDescent="0.25">
      <c r="A55" s="5" t="s">
        <v>75</v>
      </c>
      <c r="B55" s="6">
        <v>2949</v>
      </c>
    </row>
    <row r="56" spans="1:2" x14ac:dyDescent="0.25">
      <c r="A56" s="5" t="s">
        <v>53</v>
      </c>
      <c r="B56" s="6">
        <v>3357</v>
      </c>
    </row>
    <row r="57" spans="1:2" x14ac:dyDescent="0.25">
      <c r="A57" s="5" t="s">
        <v>76</v>
      </c>
      <c r="B57" s="6">
        <v>4864</v>
      </c>
    </row>
    <row r="58" spans="1:2" x14ac:dyDescent="0.25">
      <c r="A58" s="5" t="s">
        <v>79</v>
      </c>
      <c r="B58" s="6">
        <v>2805</v>
      </c>
    </row>
    <row r="59" spans="1:2" x14ac:dyDescent="0.25">
      <c r="A59" s="5" t="s">
        <v>47</v>
      </c>
      <c r="B59" s="6">
        <v>3357</v>
      </c>
    </row>
    <row r="60" spans="1:2" x14ac:dyDescent="0.25">
      <c r="A60" s="5" t="s">
        <v>81</v>
      </c>
      <c r="B60" s="6">
        <v>3896</v>
      </c>
    </row>
    <row r="61" spans="1:2" x14ac:dyDescent="0.25">
      <c r="A61" s="5" t="s">
        <v>77</v>
      </c>
      <c r="B61" s="6">
        <v>4451</v>
      </c>
    </row>
    <row r="62" spans="1:2" x14ac:dyDescent="0.25">
      <c r="A62" s="5" t="s">
        <v>82</v>
      </c>
      <c r="B62" s="6">
        <v>4987</v>
      </c>
    </row>
    <row r="63" spans="1:2" x14ac:dyDescent="0.25">
      <c r="A63" s="5" t="s">
        <v>78</v>
      </c>
      <c r="B63" s="6">
        <v>6636</v>
      </c>
    </row>
    <row r="64" spans="1:2" x14ac:dyDescent="0.25">
      <c r="A64" s="2"/>
    </row>
    <row r="65" spans="1:2" x14ac:dyDescent="0.25">
      <c r="A65" s="3" t="s">
        <v>95</v>
      </c>
      <c r="B65" s="4"/>
    </row>
    <row r="66" spans="1:2" x14ac:dyDescent="0.25">
      <c r="A66" s="5">
        <v>0</v>
      </c>
      <c r="B66" s="4">
        <v>0</v>
      </c>
    </row>
    <row r="67" spans="1:2" x14ac:dyDescent="0.25">
      <c r="A67" s="5" t="s">
        <v>56</v>
      </c>
      <c r="B67" s="6">
        <v>369</v>
      </c>
    </row>
    <row r="68" spans="1:2" x14ac:dyDescent="0.25">
      <c r="A68" s="5" t="s">
        <v>55</v>
      </c>
      <c r="B68" s="6">
        <v>487</v>
      </c>
    </row>
    <row r="69" spans="1:2" x14ac:dyDescent="0.25">
      <c r="A69" s="5" t="s">
        <v>57</v>
      </c>
      <c r="B69" s="6">
        <v>621</v>
      </c>
    </row>
    <row r="70" spans="1:2" x14ac:dyDescent="0.25">
      <c r="A70" s="5" t="s">
        <v>58</v>
      </c>
      <c r="B70" s="6">
        <v>762</v>
      </c>
    </row>
    <row r="71" spans="1:2" x14ac:dyDescent="0.25">
      <c r="A71" s="5" t="s">
        <v>59</v>
      </c>
      <c r="B71" s="6">
        <v>895</v>
      </c>
    </row>
    <row r="72" spans="1:2" x14ac:dyDescent="0.25">
      <c r="A72" s="5" t="s">
        <v>60</v>
      </c>
      <c r="B72" s="6">
        <v>620</v>
      </c>
    </row>
    <row r="73" spans="1:2" x14ac:dyDescent="0.25">
      <c r="A73" s="5" t="s">
        <v>183</v>
      </c>
      <c r="B73" s="6">
        <v>895</v>
      </c>
    </row>
    <row r="74" spans="1:2" x14ac:dyDescent="0.25">
      <c r="A74" s="5" t="s">
        <v>61</v>
      </c>
      <c r="B74" s="6">
        <v>1170</v>
      </c>
    </row>
    <row r="75" spans="1:2" x14ac:dyDescent="0.25">
      <c r="A75" s="5" t="s">
        <v>62</v>
      </c>
      <c r="B75" s="6">
        <v>1447</v>
      </c>
    </row>
    <row r="76" spans="1:2" x14ac:dyDescent="0.25">
      <c r="A76" s="5" t="s">
        <v>63</v>
      </c>
      <c r="B76" s="6">
        <v>1710</v>
      </c>
    </row>
    <row r="77" spans="1:2" x14ac:dyDescent="0.25">
      <c r="A77" s="2"/>
    </row>
    <row r="78" spans="1:2" x14ac:dyDescent="0.25">
      <c r="A78" s="3" t="s">
        <v>96</v>
      </c>
      <c r="B78" s="4"/>
    </row>
    <row r="79" spans="1:2" x14ac:dyDescent="0.25">
      <c r="A79" s="5">
        <v>0</v>
      </c>
      <c r="B79" s="4">
        <v>0</v>
      </c>
    </row>
    <row r="80" spans="1:2" x14ac:dyDescent="0.25">
      <c r="A80" s="5" t="s">
        <v>83</v>
      </c>
      <c r="B80" s="6">
        <v>300</v>
      </c>
    </row>
    <row r="81" spans="1:2" x14ac:dyDescent="0.25">
      <c r="A81" s="5" t="s">
        <v>84</v>
      </c>
      <c r="B81" s="6">
        <v>369</v>
      </c>
    </row>
    <row r="82" spans="1:2" x14ac:dyDescent="0.25">
      <c r="A82" s="5" t="s">
        <v>85</v>
      </c>
      <c r="B82" s="6">
        <v>487</v>
      </c>
    </row>
    <row r="83" spans="1:2" x14ac:dyDescent="0.25">
      <c r="A83" s="5" t="s">
        <v>86</v>
      </c>
      <c r="B83" s="6">
        <v>621</v>
      </c>
    </row>
    <row r="84" spans="1:2" x14ac:dyDescent="0.25">
      <c r="A84" s="5" t="s">
        <v>87</v>
      </c>
      <c r="B84" s="6">
        <v>620</v>
      </c>
    </row>
    <row r="85" spans="1:2" x14ac:dyDescent="0.25">
      <c r="A85" s="5" t="s">
        <v>182</v>
      </c>
      <c r="B85" s="6">
        <v>893</v>
      </c>
    </row>
    <row r="86" spans="1:2" x14ac:dyDescent="0.25">
      <c r="A86" s="5" t="s">
        <v>88</v>
      </c>
      <c r="B86" s="6">
        <v>1170</v>
      </c>
    </row>
    <row r="87" spans="1:2" x14ac:dyDescent="0.25">
      <c r="A87" s="2"/>
    </row>
    <row r="88" spans="1:2" x14ac:dyDescent="0.25">
      <c r="A88" s="3" t="s">
        <v>97</v>
      </c>
      <c r="B88" s="4"/>
    </row>
    <row r="89" spans="1:2" x14ac:dyDescent="0.25">
      <c r="A89" s="5">
        <v>0</v>
      </c>
      <c r="B89" s="4">
        <v>0</v>
      </c>
    </row>
    <row r="90" spans="1:2" x14ac:dyDescent="0.25">
      <c r="A90" s="5" t="s">
        <v>83</v>
      </c>
      <c r="B90" s="6">
        <v>369</v>
      </c>
    </row>
    <row r="91" spans="1:2" x14ac:dyDescent="0.25">
      <c r="A91" s="5" t="s">
        <v>56</v>
      </c>
      <c r="B91" s="6">
        <v>579</v>
      </c>
    </row>
    <row r="92" spans="1:2" x14ac:dyDescent="0.25">
      <c r="A92" s="5" t="s">
        <v>55</v>
      </c>
      <c r="B92" s="6">
        <v>817</v>
      </c>
    </row>
    <row r="93" spans="1:2" x14ac:dyDescent="0.25">
      <c r="A93" s="5" t="s">
        <v>57</v>
      </c>
      <c r="B93" s="6">
        <v>1067</v>
      </c>
    </row>
    <row r="94" spans="1:2" x14ac:dyDescent="0.25">
      <c r="A94" s="5" t="s">
        <v>58</v>
      </c>
      <c r="B94" s="6">
        <v>1316</v>
      </c>
    </row>
    <row r="95" spans="1:2" x14ac:dyDescent="0.25">
      <c r="A95" s="5" t="s">
        <v>59</v>
      </c>
      <c r="B95" s="6">
        <v>1568</v>
      </c>
    </row>
    <row r="96" spans="1:2" x14ac:dyDescent="0.25">
      <c r="A96" s="5" t="s">
        <v>89</v>
      </c>
      <c r="B96" s="6">
        <v>579</v>
      </c>
    </row>
    <row r="97" spans="1:2" x14ac:dyDescent="0.25">
      <c r="A97" s="5" t="s">
        <v>90</v>
      </c>
      <c r="B97" s="6">
        <v>1067</v>
      </c>
    </row>
    <row r="98" spans="1:2" x14ac:dyDescent="0.25">
      <c r="A98" s="5" t="s">
        <v>184</v>
      </c>
      <c r="B98" s="6">
        <v>1567</v>
      </c>
    </row>
    <row r="99" spans="1:2" x14ac:dyDescent="0.25">
      <c r="A99" s="5" t="s">
        <v>91</v>
      </c>
      <c r="B99" s="6">
        <v>2064</v>
      </c>
    </row>
    <row r="100" spans="1:2" x14ac:dyDescent="0.25">
      <c r="A100" s="5" t="s">
        <v>92</v>
      </c>
      <c r="B100" s="6">
        <v>2565</v>
      </c>
    </row>
    <row r="101" spans="1:2" x14ac:dyDescent="0.25">
      <c r="A101" s="5" t="s">
        <v>93</v>
      </c>
      <c r="B101" s="6">
        <v>3064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Trade Stand Application Form</vt:lpstr>
      <vt:lpstr>Trade Stand Prices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Aimee Chamberlin</dc:creator>
  <cp:lastModifiedBy>Aimee Chamberlin</cp:lastModifiedBy>
  <cp:lastPrinted>2019-11-18T11:56:04Z</cp:lastPrinted>
  <dcterms:created xsi:type="dcterms:W3CDTF">2019-11-11T10:07:07Z</dcterms:created>
  <dcterms:modified xsi:type="dcterms:W3CDTF">2019-12-17T11:23:08Z</dcterms:modified>
</cp:coreProperties>
</file>